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 1 Naklady" sheetId="12" r:id="rId4"/>
    <sheet name="IO19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1 Naklady'!$1:$7</definedName>
    <definedName name="_xlnm.Print_Titles" localSheetId="4">'IO19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1 Naklady'!$A$1:$W$13</definedName>
    <definedName name="_xlnm.Print_Area" localSheetId="4">'IO19 1 Pol'!$A$1:$W$242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36" i="13"/>
  <c r="BA139" i="13"/>
  <c r="BA63" i="13"/>
  <c r="BA55" i="13"/>
  <c r="BA47" i="13"/>
  <c r="BA39" i="13"/>
  <c r="BA33" i="13"/>
  <c r="BA27" i="13"/>
  <c r="BA21" i="13"/>
  <c r="BA15" i="13"/>
  <c r="BA13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20" i="13"/>
  <c r="M20" i="13" s="1"/>
  <c r="I20" i="13"/>
  <c r="K20" i="13"/>
  <c r="O20" i="13"/>
  <c r="O8" i="13" s="1"/>
  <c r="Q20" i="13"/>
  <c r="V20" i="13"/>
  <c r="G26" i="13"/>
  <c r="M26" i="13" s="1"/>
  <c r="I26" i="13"/>
  <c r="K26" i="13"/>
  <c r="O26" i="13"/>
  <c r="Q26" i="13"/>
  <c r="V26" i="13"/>
  <c r="G32" i="13"/>
  <c r="I32" i="13"/>
  <c r="K32" i="13"/>
  <c r="M32" i="13"/>
  <c r="O32" i="13"/>
  <c r="Q32" i="13"/>
  <c r="V32" i="13"/>
  <c r="G38" i="13"/>
  <c r="I38" i="13"/>
  <c r="K38" i="13"/>
  <c r="M38" i="13"/>
  <c r="O38" i="13"/>
  <c r="Q38" i="13"/>
  <c r="V38" i="13"/>
  <c r="G46" i="13"/>
  <c r="M46" i="13" s="1"/>
  <c r="I46" i="13"/>
  <c r="K46" i="13"/>
  <c r="O46" i="13"/>
  <c r="Q46" i="13"/>
  <c r="V46" i="13"/>
  <c r="G54" i="13"/>
  <c r="M54" i="13" s="1"/>
  <c r="I54" i="13"/>
  <c r="K54" i="13"/>
  <c r="O54" i="13"/>
  <c r="Q54" i="13"/>
  <c r="V54" i="13"/>
  <c r="G62" i="13"/>
  <c r="I62" i="13"/>
  <c r="K62" i="13"/>
  <c r="M62" i="13"/>
  <c r="O62" i="13"/>
  <c r="Q62" i="13"/>
  <c r="V62" i="13"/>
  <c r="G70" i="13"/>
  <c r="I70" i="13"/>
  <c r="K70" i="13"/>
  <c r="M70" i="13"/>
  <c r="O70" i="13"/>
  <c r="Q70" i="13"/>
  <c r="V70" i="13"/>
  <c r="G75" i="13"/>
  <c r="M75" i="13" s="1"/>
  <c r="I75" i="13"/>
  <c r="K75" i="13"/>
  <c r="O75" i="13"/>
  <c r="Q75" i="13"/>
  <c r="V75" i="13"/>
  <c r="G77" i="13"/>
  <c r="M77" i="13" s="1"/>
  <c r="I77" i="13"/>
  <c r="K77" i="13"/>
  <c r="O77" i="13"/>
  <c r="Q77" i="13"/>
  <c r="V77" i="13"/>
  <c r="G79" i="13"/>
  <c r="I79" i="13"/>
  <c r="K79" i="13"/>
  <c r="M79" i="13"/>
  <c r="O79" i="13"/>
  <c r="Q79" i="13"/>
  <c r="V79" i="13"/>
  <c r="G81" i="13"/>
  <c r="I81" i="13"/>
  <c r="K81" i="13"/>
  <c r="M81" i="13"/>
  <c r="O81" i="13"/>
  <c r="Q81" i="13"/>
  <c r="V81" i="13"/>
  <c r="G84" i="13"/>
  <c r="M84" i="13" s="1"/>
  <c r="I84" i="13"/>
  <c r="K84" i="13"/>
  <c r="O84" i="13"/>
  <c r="Q84" i="13"/>
  <c r="V84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2" i="13"/>
  <c r="I92" i="13"/>
  <c r="K92" i="13"/>
  <c r="M92" i="13"/>
  <c r="O92" i="13"/>
  <c r="Q92" i="13"/>
  <c r="V92" i="13"/>
  <c r="G95" i="13"/>
  <c r="M95" i="13" s="1"/>
  <c r="I95" i="13"/>
  <c r="K95" i="13"/>
  <c r="O95" i="13"/>
  <c r="Q95" i="13"/>
  <c r="V95" i="13"/>
  <c r="G98" i="13"/>
  <c r="I98" i="13"/>
  <c r="K98" i="13"/>
  <c r="M98" i="13"/>
  <c r="O98" i="13"/>
  <c r="Q98" i="13"/>
  <c r="V98" i="13"/>
  <c r="G101" i="13"/>
  <c r="M101" i="13" s="1"/>
  <c r="I101" i="13"/>
  <c r="K101" i="13"/>
  <c r="O101" i="13"/>
  <c r="Q101" i="13"/>
  <c r="V101" i="13"/>
  <c r="G115" i="13"/>
  <c r="I115" i="13"/>
  <c r="K115" i="13"/>
  <c r="M115" i="13"/>
  <c r="O115" i="13"/>
  <c r="Q115" i="13"/>
  <c r="V115" i="13"/>
  <c r="G129" i="13"/>
  <c r="M129" i="13" s="1"/>
  <c r="I129" i="13"/>
  <c r="K129" i="13"/>
  <c r="O129" i="13"/>
  <c r="Q129" i="13"/>
  <c r="V129" i="13"/>
  <c r="G131" i="13"/>
  <c r="I131" i="13"/>
  <c r="K131" i="13"/>
  <c r="M131" i="13"/>
  <c r="O131" i="13"/>
  <c r="Q131" i="13"/>
  <c r="V131" i="13"/>
  <c r="G132" i="13"/>
  <c r="I132" i="13"/>
  <c r="K132" i="13"/>
  <c r="M132" i="13"/>
  <c r="O132" i="13"/>
  <c r="Q132" i="13"/>
  <c r="V132" i="13"/>
  <c r="G134" i="13"/>
  <c r="I134" i="13"/>
  <c r="K134" i="13"/>
  <c r="M134" i="13"/>
  <c r="O134" i="13"/>
  <c r="Q134" i="13"/>
  <c r="V134" i="13"/>
  <c r="G138" i="13"/>
  <c r="M138" i="13" s="1"/>
  <c r="I138" i="13"/>
  <c r="K138" i="13"/>
  <c r="O138" i="13"/>
  <c r="Q138" i="13"/>
  <c r="V138" i="13"/>
  <c r="G141" i="13"/>
  <c r="I141" i="13"/>
  <c r="K141" i="13"/>
  <c r="M141" i="13"/>
  <c r="O141" i="13"/>
  <c r="Q141" i="13"/>
  <c r="V141" i="13"/>
  <c r="G142" i="13"/>
  <c r="I142" i="13"/>
  <c r="K142" i="13"/>
  <c r="M142" i="13"/>
  <c r="O142" i="13"/>
  <c r="Q142" i="13"/>
  <c r="V142" i="13"/>
  <c r="G143" i="13"/>
  <c r="I143" i="13"/>
  <c r="K143" i="13"/>
  <c r="M143" i="13"/>
  <c r="O143" i="13"/>
  <c r="Q143" i="13"/>
  <c r="V143" i="13"/>
  <c r="G146" i="13"/>
  <c r="I146" i="13"/>
  <c r="I145" i="13" s="1"/>
  <c r="K146" i="13"/>
  <c r="K145" i="13" s="1"/>
  <c r="M146" i="13"/>
  <c r="O146" i="13"/>
  <c r="Q146" i="13"/>
  <c r="Q145" i="13" s="1"/>
  <c r="V146" i="13"/>
  <c r="V145" i="13" s="1"/>
  <c r="G152" i="13"/>
  <c r="I152" i="13"/>
  <c r="K152" i="13"/>
  <c r="M152" i="13"/>
  <c r="O152" i="13"/>
  <c r="Q152" i="13"/>
  <c r="V152" i="13"/>
  <c r="G154" i="13"/>
  <c r="I154" i="13"/>
  <c r="K154" i="13"/>
  <c r="M154" i="13"/>
  <c r="O154" i="13"/>
  <c r="Q154" i="13"/>
  <c r="V154" i="13"/>
  <c r="G158" i="13"/>
  <c r="M158" i="13" s="1"/>
  <c r="I158" i="13"/>
  <c r="K158" i="13"/>
  <c r="O158" i="13"/>
  <c r="O145" i="13" s="1"/>
  <c r="Q158" i="13"/>
  <c r="V158" i="13"/>
  <c r="G161" i="13"/>
  <c r="I161" i="13"/>
  <c r="K161" i="13"/>
  <c r="M161" i="13"/>
  <c r="O161" i="13"/>
  <c r="Q161" i="13"/>
  <c r="V161" i="13"/>
  <c r="G164" i="13"/>
  <c r="M164" i="13" s="1"/>
  <c r="I164" i="13"/>
  <c r="K164" i="13"/>
  <c r="O164" i="13"/>
  <c r="Q164" i="13"/>
  <c r="V164" i="13"/>
  <c r="G167" i="13"/>
  <c r="G166" i="13" s="1"/>
  <c r="I167" i="13"/>
  <c r="I166" i="13" s="1"/>
  <c r="K167" i="13"/>
  <c r="K166" i="13" s="1"/>
  <c r="O167" i="13"/>
  <c r="O166" i="13" s="1"/>
  <c r="Q167" i="13"/>
  <c r="Q166" i="13" s="1"/>
  <c r="V167" i="13"/>
  <c r="V166" i="13" s="1"/>
  <c r="G169" i="13"/>
  <c r="I169" i="13"/>
  <c r="K169" i="13"/>
  <c r="M169" i="13"/>
  <c r="O169" i="13"/>
  <c r="Q169" i="13"/>
  <c r="V169" i="13"/>
  <c r="G171" i="13"/>
  <c r="I171" i="13"/>
  <c r="K171" i="13"/>
  <c r="M171" i="13"/>
  <c r="O171" i="13"/>
  <c r="Q171" i="13"/>
  <c r="V171" i="13"/>
  <c r="G173" i="13"/>
  <c r="I173" i="13"/>
  <c r="K173" i="13"/>
  <c r="M173" i="13"/>
  <c r="O173" i="13"/>
  <c r="Q173" i="13"/>
  <c r="V173" i="13"/>
  <c r="G175" i="13"/>
  <c r="M175" i="13" s="1"/>
  <c r="I175" i="13"/>
  <c r="K175" i="13"/>
  <c r="O175" i="13"/>
  <c r="Q175" i="13"/>
  <c r="V175" i="13"/>
  <c r="G180" i="13"/>
  <c r="I180" i="13"/>
  <c r="K180" i="13"/>
  <c r="M180" i="13"/>
  <c r="O180" i="13"/>
  <c r="Q180" i="13"/>
  <c r="V180" i="13"/>
  <c r="G183" i="13"/>
  <c r="I183" i="13"/>
  <c r="K183" i="13"/>
  <c r="M183" i="13"/>
  <c r="O183" i="13"/>
  <c r="Q183" i="13"/>
  <c r="V183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88" i="13"/>
  <c r="I188" i="13"/>
  <c r="K188" i="13"/>
  <c r="M188" i="13"/>
  <c r="O188" i="13"/>
  <c r="Q188" i="13"/>
  <c r="V188" i="13"/>
  <c r="G190" i="13"/>
  <c r="I190" i="13"/>
  <c r="K190" i="13"/>
  <c r="M190" i="13"/>
  <c r="O190" i="13"/>
  <c r="Q190" i="13"/>
  <c r="V190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6" i="13"/>
  <c r="I196" i="13"/>
  <c r="K196" i="13"/>
  <c r="M196" i="13"/>
  <c r="O196" i="13"/>
  <c r="Q196" i="13"/>
  <c r="V196" i="13"/>
  <c r="G198" i="13"/>
  <c r="I198" i="13"/>
  <c r="K198" i="13"/>
  <c r="M198" i="13"/>
  <c r="O198" i="13"/>
  <c r="Q198" i="13"/>
  <c r="V198" i="13"/>
  <c r="G201" i="13"/>
  <c r="I201" i="13"/>
  <c r="K201" i="13"/>
  <c r="M201" i="13"/>
  <c r="O201" i="13"/>
  <c r="Q201" i="13"/>
  <c r="V201" i="13"/>
  <c r="G203" i="13"/>
  <c r="M203" i="13" s="1"/>
  <c r="I203" i="13"/>
  <c r="K203" i="13"/>
  <c r="O203" i="13"/>
  <c r="Q203" i="13"/>
  <c r="V203" i="13"/>
  <c r="G206" i="13"/>
  <c r="I206" i="13"/>
  <c r="K206" i="13"/>
  <c r="M206" i="13"/>
  <c r="O206" i="13"/>
  <c r="Q206" i="13"/>
  <c r="V206" i="13"/>
  <c r="G209" i="13"/>
  <c r="I209" i="13"/>
  <c r="K209" i="13"/>
  <c r="M209" i="13"/>
  <c r="O209" i="13"/>
  <c r="Q209" i="13"/>
  <c r="V209" i="13"/>
  <c r="G211" i="13"/>
  <c r="I211" i="13"/>
  <c r="K211" i="13"/>
  <c r="M211" i="13"/>
  <c r="O211" i="13"/>
  <c r="Q211" i="13"/>
  <c r="V211" i="13"/>
  <c r="G214" i="13"/>
  <c r="M214" i="13" s="1"/>
  <c r="I214" i="13"/>
  <c r="K214" i="13"/>
  <c r="O214" i="13"/>
  <c r="Q214" i="13"/>
  <c r="V214" i="13"/>
  <c r="G216" i="13"/>
  <c r="I216" i="13"/>
  <c r="K216" i="13"/>
  <c r="M216" i="13"/>
  <c r="O216" i="13"/>
  <c r="Q216" i="13"/>
  <c r="V216" i="13"/>
  <c r="G218" i="13"/>
  <c r="I218" i="13"/>
  <c r="K218" i="13"/>
  <c r="M218" i="13"/>
  <c r="O218" i="13"/>
  <c r="Q218" i="13"/>
  <c r="V218" i="13"/>
  <c r="G221" i="13"/>
  <c r="I221" i="13"/>
  <c r="K221" i="13"/>
  <c r="M221" i="13"/>
  <c r="O221" i="13"/>
  <c r="Q221" i="13"/>
  <c r="V221" i="13"/>
  <c r="G223" i="13"/>
  <c r="M223" i="13" s="1"/>
  <c r="I223" i="13"/>
  <c r="K223" i="13"/>
  <c r="O223" i="13"/>
  <c r="Q223" i="13"/>
  <c r="V223" i="13"/>
  <c r="I225" i="13"/>
  <c r="Q225" i="13"/>
  <c r="G226" i="13"/>
  <c r="I226" i="13"/>
  <c r="K226" i="13"/>
  <c r="K225" i="13" s="1"/>
  <c r="M226" i="13"/>
  <c r="M225" i="13" s="1"/>
  <c r="O226" i="13"/>
  <c r="Q226" i="13"/>
  <c r="V226" i="13"/>
  <c r="V225" i="13" s="1"/>
  <c r="G227" i="13"/>
  <c r="G225" i="13" s="1"/>
  <c r="I227" i="13"/>
  <c r="K227" i="13"/>
  <c r="M227" i="13"/>
  <c r="O227" i="13"/>
  <c r="O225" i="13" s="1"/>
  <c r="Q227" i="13"/>
  <c r="V227" i="13"/>
  <c r="G229" i="13"/>
  <c r="O229" i="13"/>
  <c r="G230" i="13"/>
  <c r="M230" i="13" s="1"/>
  <c r="M229" i="13" s="1"/>
  <c r="I230" i="13"/>
  <c r="I229" i="13" s="1"/>
  <c r="K230" i="13"/>
  <c r="K229" i="13" s="1"/>
  <c r="O230" i="13"/>
  <c r="Q230" i="13"/>
  <c r="Q229" i="13" s="1"/>
  <c r="V230" i="13"/>
  <c r="V229" i="13" s="1"/>
  <c r="AE236" i="13"/>
  <c r="AF236" i="13"/>
  <c r="G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AE12" i="12"/>
  <c r="AF12" i="12"/>
  <c r="I20" i="1"/>
  <c r="I19" i="1"/>
  <c r="I18" i="1"/>
  <c r="I17" i="1"/>
  <c r="I16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I57" i="1" l="1"/>
  <c r="J56" i="1" s="1"/>
  <c r="J52" i="1"/>
  <c r="J51" i="1"/>
  <c r="J53" i="1"/>
  <c r="J55" i="1"/>
  <c r="J54" i="1"/>
  <c r="H39" i="1"/>
  <c r="H44" i="1" s="1"/>
  <c r="F44" i="1"/>
  <c r="M145" i="13"/>
  <c r="M8" i="13"/>
  <c r="G145" i="13"/>
  <c r="G8" i="13"/>
  <c r="M167" i="13"/>
  <c r="M166" i="13" s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  <c r="I39" i="1"/>
  <c r="I44" i="1" s="1"/>
  <c r="J42" i="1" s="1"/>
  <c r="G23" i="1"/>
  <c r="G28" i="1"/>
  <c r="J41" i="1" l="1"/>
  <c r="J43" i="1"/>
  <c r="J39" i="1"/>
  <c r="J44" i="1" s="1"/>
  <c r="J40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<sst xmlns="http://schemas.openxmlformats.org/spreadsheetml/2006/main" count="978" uniqueCount="360">
  <si>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</si>
  <si>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</si>
  <si>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</si>
  <si>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</si>
  <si>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</si>
  <si>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</si>
  <si>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</si>
  <si>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</si>
  <si>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</si>
  <si>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</si>
  <si>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</si>
  <si>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</si>
  <si>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</si>
  <si>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</si>
  <si>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</si>
  <si>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</si>
  <si>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</si>
  <si>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</si>
  <si>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</si>
  <si>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</si>
  <si>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</si>
  <si>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</si>
  <si>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</si>
  <si>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</si>
  <si>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</si>
  <si>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</si>
  <si>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</si>
  <si>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</si>
  <si>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</si>
  <si>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</si>
  <si>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</si>
  <si>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</si>
  <si>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</si>
  <si>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</si>
  <si>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</si>
  <si>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</si>
  <si>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</si>
  <si>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</si>
  <si>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</si>
  <si>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</si>
  <si>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</si>
  <si>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</si>
  <si>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</si>
  <si>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FS50</t>
  </si>
  <si>
    <t>Terminál Benešov</t>
  </si>
  <si>
    <t>Stavba</t>
  </si>
  <si>
    <t>00</t>
  </si>
  <si>
    <t>Vedlejší a ostatní náklady</t>
  </si>
  <si>
    <t>1</t>
  </si>
  <si>
    <t>VRN</t>
  </si>
  <si>
    <t>IO19</t>
  </si>
  <si>
    <t>Přeložka odvodnění kolejiště</t>
  </si>
  <si>
    <t>Přeložka odvodnění kanalizace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</si>
  <si>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</si>
  <si>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</si>
  <si>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</si>
  <si>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</si>
  <si>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</si>
  <si>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</si>
  <si>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</si>
  <si>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8</t>
  </si>
  <si>
    <t>Trubní vedení</t>
  </si>
  <si>
    <t>91</t>
  </si>
  <si>
    <t>Doplňující práce na komunikaci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</si>
  <si>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</si>
  <si>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</si>
  <si>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</si>
  <si>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</si>
  <si>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</si>
  <si>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</si>
  <si>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</si>
  <si>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</si>
  <si>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</si>
  <si>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</si>
  <si>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</si>
  <si>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</si>
  <si>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</si>
  <si>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</si>
  <si>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</si>
  <si>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</si>
  <si>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</si>
  <si>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</si>
  <si>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</si>
  <si>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</si>
  <si>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</si>
  <si>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</si>
  <si>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</si>
  <si>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</si>
  <si>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</si>
  <si>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</si>
  <si>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</si>
  <si>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</si>
  <si>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</si>
  <si>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</si>
  <si>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</si>
  <si>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</si>
  <si>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</si>
  <si>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</si>
  <si>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</si>
  <si>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</t>
  </si>
  <si>
    <t>Indiv</t>
  </si>
  <si>
    <t>POL99_8</t>
  </si>
  <si>
    <t>005122 R</t>
  </si>
  <si>
    <t>Provozní vlivy</t>
  </si>
  <si>
    <t>SUM</t>
  </si>
  <si>
    <t>END</t>
  </si>
  <si>
    <t>Položkový soupis prací a dodávek</t>
  </si>
  <si>
    <t>115101222R00</t>
  </si>
  <si>
    <t>Čerpání vody na dopravní výšku přes 10 do 25 m_x000D_
 s uvažovaným průměrným přítokem přes 500 do 1 000 l/min</t>
  </si>
  <si>
    <t>h</t>
  </si>
  <si>
    <t>800-1</t>
  </si>
  <si>
    <t>Kalkul</t>
  </si>
  <si>
    <t>POL1_</t>
  </si>
  <si>
    <t>na vzdálenost (výšku) od hladiny vody v jímce po výšku roviny proložené osou nejvyššího bodu výtlačného potrubí, odpadní potrubí v délce do 20 m,</t>
  </si>
  <si>
    <t>SPI</t>
  </si>
  <si>
    <t>pro výkop OLK : 14*24</t>
  </si>
  <si>
    <t>VV</t>
  </si>
  <si>
    <t>115101302R00</t>
  </si>
  <si>
    <t>Pohotovost záložní čerpací soupravy na dopravní výšku do 10 m_x000D_
 s uvažovaným průměrným přítokem přes 500 do 1 000 l/min</t>
  </si>
  <si>
    <t>den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</si>
  <si>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</si>
  <si>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131201202R00</t>
  </si>
  <si>
    <t>Hloubení zapažených jam a zářezů do 1000 m3, v hornině 3, hloubení ručně a strojně</t>
  </si>
  <si>
    <t>m3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</si>
  <si>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</si>
  <si>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Začátek provozního součtu</t>
  </si>
  <si>
    <t xml:space="preserve">  pro OLK : 6,10*3,60*5,16</t>
  </si>
  <si>
    <t>Konec provozního součtu</t>
  </si>
  <si>
    <t>uvažuje 25% v hor 3 : 113,3136*0,25</t>
  </si>
  <si>
    <t>131301202R00</t>
  </si>
  <si>
    <t>Hloubení zapažených jam a zářezů do 1000 m3, v hornině 4, hloubení ručně a strojně</t>
  </si>
  <si>
    <t>uvažuje 25% v hor 4 : 113,3136*0,25</t>
  </si>
  <si>
    <t>131401202R00</t>
  </si>
  <si>
    <t>Hloubení zapažených jam a zářezů do 1000 m3, v hornině 5, hloubení ručně a strojně</t>
  </si>
  <si>
    <t>uvažuje 25% v hor 5 : 113,3136*0,25</t>
  </si>
  <si>
    <t>131501202R00</t>
  </si>
  <si>
    <t>Hloubení zapažených jam a zářezů do 1000 m3, v hornině 6, hloubení ručně a strojně</t>
  </si>
  <si>
    <t>uvažuje 25% v hor 6 : 113,3136*0,25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</si>
  <si>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</si>
  <si>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</si>
  <si>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</si>
  <si>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  přeložka kanalizace : </t>
  </si>
  <si>
    <t xml:space="preserve">  km 0,00-0,0063 : 1,50*3,99*6,30+2,60*1,10*3,96</t>
  </si>
  <si>
    <t xml:space="preserve">  km 0,0106-0,0705 : 1,50*3,47*59,90+2,60*1,10*(3,53+3,17+3,15)</t>
  </si>
  <si>
    <t>uvažuje se 25% v hor 3 : 388,9816*0,25</t>
  </si>
  <si>
    <t>132301212R00</t>
  </si>
  <si>
    <t xml:space="preserve">Hloubení rýh šířky přes 60 do 200 cm do 1000 m3, v hornině 4, hloubení strojně </t>
  </si>
  <si>
    <t>uvažuje se 25% v hor 4 : 388,9816*0,25</t>
  </si>
  <si>
    <t>132401211R00</t>
  </si>
  <si>
    <t xml:space="preserve">Hloubení rýh šířky přes 60 do 200 cm jakékoliv množství, v hornině 5, hloubení strojně </t>
  </si>
  <si>
    <t>uvažuje se 25% v hor 5 : 388,9816*0,25</t>
  </si>
  <si>
    <t>132501211R00</t>
  </si>
  <si>
    <t>Hloubení rýh šířky přes 60 do 200 cm jakékoliv množství, v hornině 6, skalní frézou</t>
  </si>
  <si>
    <t>uvažuje se 25% v hor 6 : 388,9816*0,25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</si>
  <si>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</si>
  <si>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</si>
  <si>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</si>
  <si>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</si>
  <si>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 xml:space="preserve">přeložka kanalizce : </t>
  </si>
  <si>
    <t>km 0,00-0,0063 : 3,99*2*6,30+1,10*2*3,96</t>
  </si>
  <si>
    <t>km 0,0106-0,0705 : 3,47*2*59,90+1,10*2*(3,53+3,17+3,15)</t>
  </si>
  <si>
    <t>151101112R00</t>
  </si>
  <si>
    <t>Odstranění pažení a rozepření rýh příložné , hloubky do 4 m</t>
  </si>
  <si>
    <t>pro podzemní vedení s uložením materiálu na vzdálenost do 3 m od kraje výkopu,</t>
  </si>
  <si>
    <t>151101202R00</t>
  </si>
  <si>
    <t>Zřízení pažení stěn výkopu bez rozepření, vzepření příložné, hloubky do 8 m</t>
  </si>
  <si>
    <t>pro OLK : (6,10+3,60)*2*5,16</t>
  </si>
  <si>
    <t>151101212R00</t>
  </si>
  <si>
    <t>Odstranění pažení stěn výkopu příložné, hloubky do 8 m</t>
  </si>
  <si>
    <t>s uložením pažin na vzdálenost do 3 m od okraje výkopu,</t>
  </si>
  <si>
    <t>151101302R00</t>
  </si>
  <si>
    <t>Zřízení rozepření zapažených stěn výkopů při roubení příložném, hloubky do 8 m</t>
  </si>
  <si>
    <t>s potřebným přepažováním,</t>
  </si>
  <si>
    <t>pro OLK : 6,10*3,60*5,16</t>
  </si>
  <si>
    <t>151101312R00</t>
  </si>
  <si>
    <t>Odstranění rozepření stěn výkopů při roubení příložném, hloubky do 8 m</t>
  </si>
  <si>
    <t>s uložením materiálu na vzdálenost do 3 m od okraje výkopu,</t>
  </si>
  <si>
    <t>151401502R00</t>
  </si>
  <si>
    <t>Přepažování rozepření zapažených stěn výkopů při roubení příložném, hloubky do 8 m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</si>
  <si>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</si>
  <si>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</si>
  <si>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</si>
  <si>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Z rýh : 388,9816*0,5*0,55</t>
  </si>
  <si>
    <t>161101103R00</t>
  </si>
  <si>
    <t>Svislé přemístění výkopku z horniny 1 až 4, při hloubce výkopu přes 4 do 6 m</t>
  </si>
  <si>
    <t>z jam : 113,3136*0,5*0,24</t>
  </si>
  <si>
    <t>161101152R00</t>
  </si>
  <si>
    <t>Svislé přemístění výkopku z horniny 5 až 7, při hloubce výkopu přes 2,5 do 4 m</t>
  </si>
  <si>
    <t>z rýh : 388,9816*0,5*0,55</t>
  </si>
  <si>
    <t>161101153R00</t>
  </si>
  <si>
    <t>Svislé přemístění výkopku z horniny 5 až 7, při hloubce výkopu přes 4 do 6 m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</si>
  <si>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</si>
  <si>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</si>
  <si>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</si>
  <si>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 xml:space="preserve">  vytlačená kubatura : </t>
  </si>
  <si>
    <t xml:space="preserve">  lože,potrubí DN300,obsyp : 1,50*0,75*66,20</t>
  </si>
  <si>
    <t xml:space="preserve">  šachty : 0,70*0,70*3,14*(3,96+3,53+3,17+3,15)</t>
  </si>
  <si>
    <t xml:space="preserve">  OLK : </t>
  </si>
  <si>
    <t xml:space="preserve">  lože : 4,85*3,00*0,10</t>
  </si>
  <si>
    <t xml:space="preserve">  deska : 4,65*2,80*0,20</t>
  </si>
  <si>
    <t xml:space="preserve">  oLK : 4,30*2,30*1,86</t>
  </si>
  <si>
    <t xml:space="preserve">  skruže : 0,70*0,70*3,14*3,10*2</t>
  </si>
  <si>
    <t xml:space="preserve">  zásyp ŠP-50% zásypu : 374,578</t>
  </si>
  <si>
    <t>uvažuje se 50% : 502,29479*0,5</t>
  </si>
  <si>
    <t>162701155R00</t>
  </si>
  <si>
    <t>Vodorovné přemístění výkopku z horniny 5 až 7, na vzdálenost přes 9 000  do 10 000 m</t>
  </si>
  <si>
    <t>167101102R00</t>
  </si>
  <si>
    <t>Nakládání, skládání, překládání neulehlého výkopku nakládání výkopku_x000D_
 přes 100 m3, z horniny 1 až 4</t>
  </si>
  <si>
    <t>251,14739</t>
  </si>
  <si>
    <t>167101152R00</t>
  </si>
  <si>
    <t>Nakládání, skládání, překládání neulehlého výkopku nakládání výkopku_x000D_
 přes 100 m3, z horniny 5 až 7</t>
  </si>
  <si>
    <t>171201201R00</t>
  </si>
  <si>
    <t>Uložení sypaniny na dočasnou skládku tak, že na 1 m2 plochy připadá přes 2 m3 výkopku nebo ornice</t>
  </si>
  <si>
    <t>251,14739*2</t>
  </si>
  <si>
    <t>174101101R00</t>
  </si>
  <si>
    <t>Zásyp sypaninou se zhutněním jam, šachet, rýh nebo kolem objektů v těchto vykopávkách</t>
  </si>
  <si>
    <t>z jakékoliv horniny s uložením výkopku po vrstvách,</t>
  </si>
  <si>
    <t>výkop rýh+jám : 388,9816+113,3136</t>
  </si>
  <si>
    <t>odečte se vytl kubatura : -127,71679</t>
  </si>
  <si>
    <t>175101101RT2</t>
  </si>
  <si>
    <t>Obsyp potrubí bez prohození sypaniny</t>
  </si>
  <si>
    <t>sypaninou z vhodných hornin tř. 1 - 4 nebo materiálem připraveným podél výkopu ve vzdálenosti do 3 m od jeho kraje, pro jakoukoliv hloubku výkopu a jakoukoliv míru zhutnění,</t>
  </si>
  <si>
    <t>obsyp potrubí : 1,50*0,60*66,20-0,15*0,15*3,14*66,20</t>
  </si>
  <si>
    <t>199000002R00</t>
  </si>
  <si>
    <t>Poplatky za skládku horniny 1- 4</t>
  </si>
  <si>
    <t>199000003R00</t>
  </si>
  <si>
    <t>Poplatky za skládku horniny 5 - 7</t>
  </si>
  <si>
    <t>58337213R</t>
  </si>
  <si>
    <t>štěrkopísek frakce 0,0 až 32,0 mm; třída MN</t>
  </si>
  <si>
    <t>SPCM</t>
  </si>
  <si>
    <t>POL3_</t>
  </si>
  <si>
    <t>pro zpětný zásyp se uvažuje 50% štěrkopísek : 374,57841*0,5*1,3*1,1</t>
  </si>
  <si>
    <t>452112111R00</t>
  </si>
  <si>
    <t>Osazení betonových dílců pod potrubí prstenců nebo rámůpod poklopy a mříže výšky do 100 mm</t>
  </si>
  <si>
    <t>kus</t>
  </si>
  <si>
    <t>827-1</t>
  </si>
  <si>
    <t xml:space="preserve">PRSTENCE : </t>
  </si>
  <si>
    <t>TBW 63/4 : 1+1</t>
  </si>
  <si>
    <t>TBW 63/6 : 1</t>
  </si>
  <si>
    <t>TBW 63/8 : 1+1</t>
  </si>
  <si>
    <t>TBW 63/10 : 3</t>
  </si>
  <si>
    <t>452112121R00</t>
  </si>
  <si>
    <t>Osazení betonových dílců pod potrubí prstenců nebo rámůpod poklopy a mříže výšky přes 100 do 200 mm</t>
  </si>
  <si>
    <t>TBW 63/12 : 1</t>
  </si>
  <si>
    <t>452311141R00</t>
  </si>
  <si>
    <t>Podkladní a zajišťovací konstrukce z betonu desky pod potrubí, stoky a drobné objekty , z betonu prostého třídy C 16/20</t>
  </si>
  <si>
    <t>z cementu portlandského nebo struskoportlandského, v otevřeném výkopu,</t>
  </si>
  <si>
    <t>pod kanal šachty : 2,60*1,50*0,10*4</t>
  </si>
  <si>
    <t>pod OLK : 4,65*2,80*0,20</t>
  </si>
  <si>
    <t>452351101R00</t>
  </si>
  <si>
    <t>Bednění podkladních a zajišťovacích konstrukcí desek nebo sedlových loží pod potrubí, stoky a drobné objekty</t>
  </si>
  <si>
    <t>v otevřeném výkopu,</t>
  </si>
  <si>
    <t>pod OLK : (4,65+2,80)*2*0,20</t>
  </si>
  <si>
    <t>45157211</t>
  </si>
  <si>
    <t>Lože pod potrubí ze štěrkopísku fr  do 22mm</t>
  </si>
  <si>
    <t>Vlastní</t>
  </si>
  <si>
    <t>pod potrubí : 1,50*0,15*66,20</t>
  </si>
  <si>
    <t>pod OLK : 4,85*3,00*0,10</t>
  </si>
  <si>
    <t>45236811</t>
  </si>
  <si>
    <t>Výztuž podkladních desek ze sítí 150/150</t>
  </si>
  <si>
    <t>t</t>
  </si>
  <si>
    <t>deska pod OLK : 4,65*2,80*2*5,50*0,001</t>
  </si>
  <si>
    <t>871373121R00</t>
  </si>
  <si>
    <t>Montáž potrubí z trub z plastů těsněných gumovým kroužkem  DN 300 mm</t>
  </si>
  <si>
    <t>m</t>
  </si>
  <si>
    <t>v otevřeném výkopu ve sklonu do 20 %,</t>
  </si>
  <si>
    <t>892581111R00</t>
  </si>
  <si>
    <t>Zkoušky těsnosti kanalizačního potrubí zkouška těsnosti kanalizačního potrubí vodou_x000D_
 do DN 300 mm</t>
  </si>
  <si>
    <t>vodou nebo vzduchem,</t>
  </si>
  <si>
    <t>892583111R00</t>
  </si>
  <si>
    <t>Zkoušky těsnosti kanalizačního potrubí zabezpečení konců kanalizačního potrubí při tlakových zkouškách vodou_x000D_
 do DN 300 mm</t>
  </si>
  <si>
    <t>úsek</t>
  </si>
  <si>
    <t>894411121R00</t>
  </si>
  <si>
    <t>Zřízení šachet kanalizačních z betonových dílců na potrubí s obložením dna betonem C 25/30 z cementu portlandského nebo struskoportlandského, na potrubí DN přes 200 do 300 mm</t>
  </si>
  <si>
    <t>výšky vstupu do 1,5 m, podkladní deska z betonu B5, montáž a dodávka stupadel,</t>
  </si>
  <si>
    <t>894421112RT1</t>
  </si>
  <si>
    <t>Osazení betonových dílců pro šachty podle DIN 4034 skruže rovné, o hmotnosti do 1,4 t</t>
  </si>
  <si>
    <t>na kroužek,</t>
  </si>
  <si>
    <t xml:space="preserve">na OLK : </t>
  </si>
  <si>
    <t>100/100/12 : 4</t>
  </si>
  <si>
    <t>100/25/12 : 2</t>
  </si>
  <si>
    <t>894422111RT1</t>
  </si>
  <si>
    <t>Osazení betonových dílců pro šachty podle DIN 4034 skruže přechodové, pro jakoukoliv hmotnost</t>
  </si>
  <si>
    <t>na OLK : 2</t>
  </si>
  <si>
    <t>894502101R00</t>
  </si>
  <si>
    <t>Bednění konstrukcí na trubním vedení stěn šachet_x000D_
 prvoúhlých, jednostranné</t>
  </si>
  <si>
    <t>obetonování stěn OLK : (4,30+2,30)*2*1,74</t>
  </si>
  <si>
    <t>8-01</t>
  </si>
  <si>
    <t>Napojení nové přeložky DN300 na stáv šachtu</t>
  </si>
  <si>
    <t xml:space="preserve">ks    </t>
  </si>
  <si>
    <t>8-02</t>
  </si>
  <si>
    <t>D+M OLK,PREFA ŽELBET NÁDRŽ vč zastropení 4140/2140/1860,přítok Q 65 l/s,vč dopravy a utěsnění, všech otvorů,vč vystrojení</t>
  </si>
  <si>
    <t>kompl</t>
  </si>
  <si>
    <t>vč očetření betonových povrchů dle dodavatele : 1</t>
  </si>
  <si>
    <t>89420122</t>
  </si>
  <si>
    <t>Stěny šachet z betonu C 25/30,</t>
  </si>
  <si>
    <t>obetonování stěn OLK : 4,30*1,74*0,10*2+2,10*1,74*0,10*2</t>
  </si>
  <si>
    <t>89460711</t>
  </si>
  <si>
    <t>Výztuž šachet z oceliKARI sít-100/100</t>
  </si>
  <si>
    <t>obetonování OLK : (4,30+2,30)*2*1,74*5,50*0,001</t>
  </si>
  <si>
    <t>89910311</t>
  </si>
  <si>
    <t>Osazení poklopu s rámem do 150 kg,vč dodávky popklopu D400,bez odvětrání</t>
  </si>
  <si>
    <t>na šachty : 4</t>
  </si>
  <si>
    <t>89910411</t>
  </si>
  <si>
    <t>Osazení poklopu s rámem nad 150 kg vč dod poklopu s odvětráním,D600</t>
  </si>
  <si>
    <t>OLK : 2</t>
  </si>
  <si>
    <t>286145</t>
  </si>
  <si>
    <t>Trubka kanalizační PP, SN 12  DN 300</t>
  </si>
  <si>
    <t xml:space="preserve">m     </t>
  </si>
  <si>
    <t>70,50*1,15</t>
  </si>
  <si>
    <t>59224150R</t>
  </si>
  <si>
    <t>skruž železobetonová TBS; DN = 1 000,0 mm; h = 250,0 mm; s = 120,00 mm; počet stupadel 1; ocelové s PE povlakem</t>
  </si>
  <si>
    <t>šachty : 1</t>
  </si>
  <si>
    <t>59224152R</t>
  </si>
  <si>
    <t>skruž železobetonová TBS; DN = 1 000,0 mm; h = 500,0 mm; s = 120,00 mm; počet stupadel 1; ocelové s PE povlakem</t>
  </si>
  <si>
    <t>šachty : 2</t>
  </si>
  <si>
    <t>59224154R</t>
  </si>
  <si>
    <t>skruž železobetonová TBS; DN = 1 000,0 mm; h = 1 000,0 mm; s = 120,00 mm; počet stupadel 1; ocelové s PE povlakem</t>
  </si>
  <si>
    <t>šachty : 6</t>
  </si>
  <si>
    <t>OLK : 4</t>
  </si>
  <si>
    <t>59224174.AR</t>
  </si>
  <si>
    <t>prstenec betonový; DN = 625,0 mm; h = 40,0 mm; s = 120,00 mm</t>
  </si>
  <si>
    <t>OLK : 1</t>
  </si>
  <si>
    <t>59224175R</t>
  </si>
  <si>
    <t>prstenec betonový; DN = 625,0 mm; h = 60,0 mm; s = 120,00 mm</t>
  </si>
  <si>
    <t>59224176R</t>
  </si>
  <si>
    <t>prstenec betonový; DN = 625,0 mm; h = 80,0 mm; s = 120,00 mm</t>
  </si>
  <si>
    <t>59224177.AR</t>
  </si>
  <si>
    <t>prstenec betonový; DN = 625,0 mm; h = 120,0 mm; s = 120,00 mm</t>
  </si>
  <si>
    <t>59224177R</t>
  </si>
  <si>
    <t>prstenec betonový; DN = 625,0 mm; h = 100,0 mm; s = 120,00 mm</t>
  </si>
  <si>
    <t>šachty : 3</t>
  </si>
  <si>
    <t>59224329.AR</t>
  </si>
  <si>
    <t>konus šachetní; železobetonový; TBR; d = 1 180,0 mm; DN = 1 000,0 mm; DN 2 = 625 mm; h = 580 mm; počet stupadel 2; ocelové s PE povlakem, kapsové</t>
  </si>
  <si>
    <t>šachty : 4</t>
  </si>
  <si>
    <t>59224366.AR</t>
  </si>
  <si>
    <t>dno šachetní přímé; železobeton; TBZ; DN = 1 000,0 mm; D odtoku do 400 mm; h = 600 mm; t = 150 mm; beton C 40/50</t>
  </si>
  <si>
    <t>59224373.AR</t>
  </si>
  <si>
    <t>profil těsnicí elastomerní; pro spojení betonových šachetních dílů; tvar kruh; d = 1 000,0 mm</t>
  </si>
  <si>
    <t>šachty : 13</t>
  </si>
  <si>
    <t>8-03</t>
  </si>
  <si>
    <t>Podchycení stávající kanalizace,přerušení potrubí</t>
  </si>
  <si>
    <t>91-01</t>
  </si>
  <si>
    <t>Úprava ploch kolem šachtových poklopů-dlažba vč dodávky materiálu</t>
  </si>
  <si>
    <t>998276101R00</t>
  </si>
  <si>
    <t>Přesun hmot pro trubní vedení z trub plastových nebo sklolaminátových v otevřeném výkopu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</si>
  <si>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</si>
  <si>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</si>
  <si>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</si>
  <si>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5,6,11,13,15,28,31,32,33,34,35,36,37,38,40,41,44,47,48,49,50,51,52,53,54,55,56,57,58,59,60,61,62,64, : </t>
  </si>
  <si>
    <t>Součet: : 625,62222</t>
  </si>
  <si>
    <t>JKSO:</t>
  </si>
  <si>
    <t>827.24</t>
  </si>
  <si>
    <t>kanalizace průmyslová</t>
  </si>
  <si>
    <t>JKSO</t>
  </si>
  <si>
    <t>70,5 m</t>
  </si>
  <si>
    <t>potrubí z trub z plastických hmot a sklolaminátu</t>
  </si>
  <si>
    <t>JKSOChar</t>
  </si>
  <si>
    <t>ostatní stavební akce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</si>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</sst>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7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SUMIF(F51:F56,A16,I51:I56)+SUMIF(F51:F56,"PSU",I51:I56)</f>
        <v>0</v>
      </c>
      <c r="J16" s="88"/>
    </row>
    <row r="17" spans="1:10" ht="23.25" customHeight="1" x14ac:dyDescent="0.2">
      <c r="A17" s="187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SUMIF(F51:F56,A17,I51:I56)</f>
        <v>0</v>
      </c>
      <c r="J17" s="88"/>
    </row>
    <row r="18" spans="1:10" ht="23.25" customHeight="1" x14ac:dyDescent="0.2">
      <c r="A18" s="187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SUMIF(F51:F56,A18,I51:I56)</f>
        <v>0</v>
      </c>
      <c r="J18" s="88"/>
    </row>
    <row r="19" spans="1:10" ht="23.25" customHeight="1" x14ac:dyDescent="0.2">
      <c r="A19" s="187" t="s">
        <v>66</v>
      </c>
      <c r="B19" s="57" t="s">
        <v>27</v>
      </c>
      <c r="C19" s="58"/>
      <c r="D19" s="59"/>
      <c r="E19" s="86"/>
      <c r="F19" s="87"/>
      <c r="G19" s="86"/>
      <c r="H19" s="87"/>
      <c r="I19" s="86">
        <f>SUMIF(F51:F56,A19,I51:I56)</f>
        <v>0</v>
      </c>
      <c r="J19" s="88"/>
    </row>
    <row r="20" spans="1:10" ht="23.25" customHeight="1" x14ac:dyDescent="0.2">
      <c r="A20" s="187" t="s">
        <v>67</v>
      </c>
      <c r="B20" s="57" t="s">
        <v>28</v>
      </c>
      <c r="C20" s="58"/>
      <c r="D20" s="59"/>
      <c r="E20" s="86"/>
      <c r="F20" s="87"/>
      <c r="G20" s="86"/>
      <c r="H20" s="87"/>
      <c r="I20" s="86">
        <f>SUMIF(F51:F56,A20,I51:I56)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42984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'00 1 Naklady'!AE12+'IO19 1 Pol'!AE236</f>
        <v>0</v>
      </c>
      <c r="G39" s="143">
        <f>'00 1 Naklady'!AF12+'IO19 1 Pol'!AF236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'00 1 Naklady'!AE12</f>
        <v>0</v>
      </c>
      <c r="G40" s="150">
        <f>'00 1 Naklady'!AF12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48</v>
      </c>
      <c r="C41" s="140" t="s">
        <v>49</v>
      </c>
      <c r="D41" s="141"/>
      <c r="E41" s="141"/>
      <c r="F41" s="153">
        <f>'00 1 Naklady'!AE12</f>
        <v>0</v>
      </c>
      <c r="G41" s="144">
        <f>'00 1 Naklady'!AF12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2</v>
      </c>
      <c r="B42" s="146" t="s">
        <v>50</v>
      </c>
      <c r="C42" s="147" t="s">
        <v>51</v>
      </c>
      <c r="D42" s="148"/>
      <c r="E42" s="148"/>
      <c r="F42" s="149">
        <f>'IO19 1 Pol'!AE236</f>
        <v>0</v>
      </c>
      <c r="G42" s="150">
        <f>'IO19 1 Pol'!AF236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48</v>
      </c>
      <c r="C43" s="140" t="s">
        <v>52</v>
      </c>
      <c r="D43" s="141"/>
      <c r="E43" s="141"/>
      <c r="F43" s="153">
        <f>'IO19 1 Pol'!AE236</f>
        <v>0</v>
      </c>
      <c r="G43" s="144">
        <f>'IO19 1 Pol'!AF236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53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55</v>
      </c>
    </row>
    <row r="50" spans="1:10" ht="25.5" customHeight="1" x14ac:dyDescent="0.2">
      <c r="A50" s="170"/>
      <c r="B50" s="173" t="s">
        <v>17</v>
      </c>
      <c r="C50" s="173" t="s">
        <v>5</v>
      </c>
      <c r="D50" s="174"/>
      <c r="E50" s="174"/>
      <c r="F50" s="175" t="s">
        <v>56</v>
      </c>
      <c r="G50" s="175"/>
      <c r="H50" s="175"/>
      <c r="I50" s="175" t="s">
        <v>29</v>
      </c>
      <c r="J50" s="175" t="s">
        <v>0</v>
      </c>
    </row>
    <row r="51" spans="1:10" ht="25.5" customHeight="1" x14ac:dyDescent="0.2">
      <c r="A51" s="171"/>
      <c r="B51" s="176" t="s">
        <v>48</v>
      </c>
      <c r="C51" s="177" t="s">
        <v>57</v>
      </c>
      <c r="D51" s="178"/>
      <c r="E51" s="178"/>
      <c r="F51" s="183" t="s">
        <v>24</v>
      </c>
      <c r="G51" s="184"/>
      <c r="H51" s="184"/>
      <c r="I51" s="184">
        <f>'IO19 1 Pol'!G8</f>
        <v>0</v>
      </c>
      <c r="J51" s="181" t="str">
        <f>IF(I57=0,"",I51/I57*100)</f>
        <v/>
      </c>
    </row>
    <row r="52" spans="1:10" ht="25.5" customHeight="1" x14ac:dyDescent="0.2">
      <c r="A52" s="171"/>
      <c r="B52" s="176" t="s">
        <v>58</v>
      </c>
      <c r="C52" s="177" t="s">
        <v>59</v>
      </c>
      <c r="D52" s="178"/>
      <c r="E52" s="178"/>
      <c r="F52" s="183" t="s">
        <v>24</v>
      </c>
      <c r="G52" s="184"/>
      <c r="H52" s="184"/>
      <c r="I52" s="184">
        <f>'IO19 1 Pol'!G145</f>
        <v>0</v>
      </c>
      <c r="J52" s="181" t="str">
        <f>IF(I57=0,"",I52/I57*100)</f>
        <v/>
      </c>
    </row>
    <row r="53" spans="1:10" ht="25.5" customHeight="1" x14ac:dyDescent="0.2">
      <c r="A53" s="171"/>
      <c r="B53" s="176" t="s">
        <v>60</v>
      </c>
      <c r="C53" s="177" t="s">
        <v>61</v>
      </c>
      <c r="D53" s="178"/>
      <c r="E53" s="178"/>
      <c r="F53" s="183" t="s">
        <v>24</v>
      </c>
      <c r="G53" s="184"/>
      <c r="H53" s="184"/>
      <c r="I53" s="184">
        <f>'IO19 1 Pol'!G166</f>
        <v>0</v>
      </c>
      <c r="J53" s="181" t="str">
        <f>IF(I57=0,"",I53/I57*100)</f>
        <v/>
      </c>
    </row>
    <row r="54" spans="1:10" ht="25.5" customHeight="1" x14ac:dyDescent="0.2">
      <c r="A54" s="171"/>
      <c r="B54" s="176" t="s">
        <v>62</v>
      </c>
      <c r="C54" s="177" t="s">
        <v>63</v>
      </c>
      <c r="D54" s="178"/>
      <c r="E54" s="178"/>
      <c r="F54" s="183" t="s">
        <v>24</v>
      </c>
      <c r="G54" s="184"/>
      <c r="H54" s="184"/>
      <c r="I54" s="184">
        <f>'IO19 1 Pol'!G225</f>
        <v>0</v>
      </c>
      <c r="J54" s="181" t="str">
        <f>IF(I57=0,"",I54/I57*100)</f>
        <v/>
      </c>
    </row>
    <row r="55" spans="1:10" ht="25.5" customHeight="1" x14ac:dyDescent="0.2">
      <c r="A55" s="171"/>
      <c r="B55" s="176" t="s">
        <v>64</v>
      </c>
      <c r="C55" s="177" t="s">
        <v>65</v>
      </c>
      <c r="D55" s="178"/>
      <c r="E55" s="178"/>
      <c r="F55" s="183" t="s">
        <v>24</v>
      </c>
      <c r="G55" s="184"/>
      <c r="H55" s="184"/>
      <c r="I55" s="184">
        <f>'IO19 1 Pol'!G229</f>
        <v>0</v>
      </c>
      <c r="J55" s="181" t="str">
        <f>IF(I57=0,"",I55/I57*100)</f>
        <v/>
      </c>
    </row>
    <row r="56" spans="1:10" ht="25.5" customHeight="1" x14ac:dyDescent="0.2">
      <c r="A56" s="171"/>
      <c r="B56" s="176" t="s">
        <v>66</v>
      </c>
      <c r="C56" s="177" t="s">
        <v>27</v>
      </c>
      <c r="D56" s="178"/>
      <c r="E56" s="178"/>
      <c r="F56" s="183" t="s">
        <v>66</v>
      </c>
      <c r="G56" s="184"/>
      <c r="H56" s="184"/>
      <c r="I56" s="184">
        <f>'00 1 Naklady'!G8</f>
        <v>0</v>
      </c>
      <c r="J56" s="181" t="str">
        <f>IF(I57=0,"",I56/I57*100)</f>
        <v/>
      </c>
    </row>
    <row r="57" spans="1:10" ht="25.5" customHeight="1" x14ac:dyDescent="0.2">
      <c r="A57" s="172"/>
      <c r="B57" s="179" t="s">
        <v>1</v>
      </c>
      <c r="C57" s="179"/>
      <c r="D57" s="180"/>
      <c r="E57" s="180"/>
      <c r="F57" s="185"/>
      <c r="G57" s="186"/>
      <c r="H57" s="186"/>
      <c r="I57" s="186">
        <f>SUM(I51:I56)</f>
        <v>0</v>
      </c>
      <c r="J57" s="182">
        <f>SUM(J51:J56)</f>
        <v>0</v>
      </c>
    </row>
    <row r="58" spans="1:10" x14ac:dyDescent="0.2">
      <c r="F58" s="127"/>
      <c r="G58" s="126"/>
      <c r="H58" s="127"/>
      <c r="I58" s="126"/>
      <c r="J58" s="128"/>
    </row>
    <row r="59" spans="1:10" x14ac:dyDescent="0.2">
      <c r="F59" s="127"/>
      <c r="G59" s="126"/>
      <c r="H59" s="127"/>
      <c r="I59" s="126"/>
      <c r="J59" s="128"/>
    </row>
    <row r="60" spans="1:10" x14ac:dyDescent="0.2">
      <c r="F60" s="127"/>
      <c r="G60" s="126"/>
      <c r="H60" s="127"/>
      <c r="I60" s="126"/>
      <c r="J60" s="128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5:E55"/>
    <mergeCell ref="C56:E56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68</v>
      </c>
      <c r="B1" s="189"/>
      <c r="C1" s="189"/>
      <c r="D1" s="189"/>
      <c r="E1" s="189"/>
      <c r="F1" s="189"/>
      <c r="G1" s="189"/>
      <c r="AG1" t="s">
        <v>69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70</v>
      </c>
    </row>
    <row r="3" spans="1:60" ht="24.95" customHeight="1" x14ac:dyDescent="0.2">
      <c r="A3" s="190" t="s">
        <v>8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71</v>
      </c>
      <c r="AG3" t="s">
        <v>72</v>
      </c>
    </row>
    <row r="4" spans="1:60" ht="24.95" customHeight="1" x14ac:dyDescent="0.2">
      <c r="A4" s="194" t="s">
        <v>9</v>
      </c>
      <c r="B4" s="195" t="s">
        <v>48</v>
      </c>
      <c r="C4" s="196" t="s">
        <v>49</v>
      </c>
      <c r="D4" s="197"/>
      <c r="E4" s="197"/>
      <c r="F4" s="197"/>
      <c r="G4" s="198"/>
      <c r="AG4" t="s">
        <v>73</v>
      </c>
    </row>
    <row r="5" spans="1:60" x14ac:dyDescent="0.2">
      <c r="D5" s="188"/>
    </row>
    <row r="6" spans="1:60" ht="38.25" x14ac:dyDescent="0.2">
      <c r="A6" s="200" t="s">
        <v>74</v>
      </c>
      <c r="B6" s="202" t="s">
        <v>75</v>
      </c>
      <c r="C6" s="202" t="s">
        <v>76</v>
      </c>
      <c r="D6" s="201" t="s">
        <v>77</v>
      </c>
      <c r="E6" s="200" t="s">
        <v>78</v>
      </c>
      <c r="F6" s="199" t="s">
        <v>79</v>
      </c>
      <c r="G6" s="200" t="s">
        <v>29</v>
      </c>
      <c r="H6" s="203" t="s">
        <v>30</v>
      </c>
      <c r="I6" s="203" t="s">
        <v>80</v>
      </c>
      <c r="J6" s="203" t="s">
        <v>31</v>
      </c>
      <c r="K6" s="203" t="s">
        <v>81</v>
      </c>
      <c r="L6" s="203" t="s">
        <v>82</v>
      </c>
      <c r="M6" s="203" t="s">
        <v>83</v>
      </c>
      <c r="N6" s="203" t="s">
        <v>84</v>
      </c>
      <c r="O6" s="203" t="s">
        <v>85</v>
      </c>
      <c r="P6" s="203" t="s">
        <v>86</v>
      </c>
      <c r="Q6" s="203" t="s">
        <v>87</v>
      </c>
      <c r="R6" s="203" t="s">
        <v>88</v>
      </c>
      <c r="S6" s="203" t="s">
        <v>89</v>
      </c>
      <c r="T6" s="203" t="s">
        <v>90</v>
      </c>
      <c r="U6" s="203" t="s">
        <v>91</v>
      </c>
      <c r="V6" s="203" t="s">
        <v>92</v>
      </c>
      <c r="W6" s="203" t="s">
        <v>93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5" t="s">
        <v>94</v>
      </c>
      <c r="B8" s="216" t="s">
        <v>66</v>
      </c>
      <c r="C8" s="236" t="s">
        <v>27</v>
      </c>
      <c r="D8" s="217"/>
      <c r="E8" s="218"/>
      <c r="F8" s="219"/>
      <c r="G8" s="219">
        <f>SUMIF(AG9:AG10,"&lt;&gt;NOR",G9:G10)</f>
        <v>0</v>
      </c>
      <c r="H8" s="219"/>
      <c r="I8" s="219">
        <f>SUM(I9:I10)</f>
        <v>0</v>
      </c>
      <c r="J8" s="219"/>
      <c r="K8" s="219">
        <f>SUM(K9:K10)</f>
        <v>0</v>
      </c>
      <c r="L8" s="219"/>
      <c r="M8" s="219">
        <f>SUM(M9:M10)</f>
        <v>0</v>
      </c>
      <c r="N8" s="219"/>
      <c r="O8" s="219">
        <f>SUM(O9:O10)</f>
        <v>0</v>
      </c>
      <c r="P8" s="219"/>
      <c r="Q8" s="219">
        <f>SUM(Q9:Q10)</f>
        <v>0</v>
      </c>
      <c r="R8" s="219"/>
      <c r="S8" s="219"/>
      <c r="T8" s="220"/>
      <c r="U8" s="214"/>
      <c r="V8" s="214">
        <f>SUM(V9:V10)</f>
        <v>0</v>
      </c>
      <c r="W8" s="214"/>
      <c r="AG8" t="s">
        <v>95</v>
      </c>
    </row>
    <row r="9" spans="1:60" outlineLevel="1" x14ac:dyDescent="0.2">
      <c r="A9" s="228">
        <v>1</v>
      </c>
      <c r="B9" s="229" t="s">
        <v>96</v>
      </c>
      <c r="C9" s="237" t="s">
        <v>97</v>
      </c>
      <c r="D9" s="230" t="s">
        <v>98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99</v>
      </c>
      <c r="T9" s="234" t="s">
        <v>100</v>
      </c>
      <c r="U9" s="213">
        <v>0</v>
      </c>
      <c r="V9" s="213">
        <f>ROUND(E9*U9,2)</f>
        <v>0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21">
        <v>2</v>
      </c>
      <c r="B10" s="222" t="s">
        <v>102</v>
      </c>
      <c r="C10" s="238" t="s">
        <v>103</v>
      </c>
      <c r="D10" s="223" t="s">
        <v>98</v>
      </c>
      <c r="E10" s="224">
        <v>1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26">
        <v>0</v>
      </c>
      <c r="O10" s="226">
        <f>ROUND(E10*N10,2)</f>
        <v>0</v>
      </c>
      <c r="P10" s="226">
        <v>0</v>
      </c>
      <c r="Q10" s="226">
        <f>ROUND(E10*P10,2)</f>
        <v>0</v>
      </c>
      <c r="R10" s="226"/>
      <c r="S10" s="226" t="s">
        <v>99</v>
      </c>
      <c r="T10" s="227" t="s">
        <v>100</v>
      </c>
      <c r="U10" s="213">
        <v>0</v>
      </c>
      <c r="V10" s="213">
        <f>ROUND(E10*U10,2)</f>
        <v>0</v>
      </c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101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x14ac:dyDescent="0.2">
      <c r="A11" s="5"/>
      <c r="B11" s="6"/>
      <c r="C11" s="239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v>15</v>
      </c>
      <c r="AF11">
        <v>21</v>
      </c>
    </row>
    <row r="12" spans="1:60" x14ac:dyDescent="0.2">
      <c r="A12" s="207"/>
      <c r="B12" s="208" t="s">
        <v>29</v>
      </c>
      <c r="C12" s="240"/>
      <c r="D12" s="209"/>
      <c r="E12" s="210"/>
      <c r="F12" s="210"/>
      <c r="G12" s="235">
        <f>G8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f>SUMIF(L7:L10,AE11,G7:G10)</f>
        <v>0</v>
      </c>
      <c r="AF12">
        <f>SUMIF(L7:L10,AF11,G7:G10)</f>
        <v>0</v>
      </c>
      <c r="AG12" t="s">
        <v>104</v>
      </c>
    </row>
    <row r="13" spans="1:60" x14ac:dyDescent="0.2">
      <c r="C13" s="241"/>
      <c r="D13" s="188"/>
      <c r="AG13" t="s">
        <v>105</v>
      </c>
    </row>
    <row r="14" spans="1:60" x14ac:dyDescent="0.2">
      <c r="D14" s="188"/>
    </row>
    <row r="15" spans="1:60" x14ac:dyDescent="0.2">
      <c r="D15" s="188"/>
    </row>
    <row r="16" spans="1:60" x14ac:dyDescent="0.2">
      <c r="D16" s="188"/>
    </row>
    <row r="17" spans="4:4" x14ac:dyDescent="0.2">
      <c r="D17" s="188"/>
    </row>
    <row r="18" spans="4:4" x14ac:dyDescent="0.2">
      <c r="D18" s="188"/>
    </row>
    <row r="19" spans="4:4" x14ac:dyDescent="0.2">
      <c r="D19" s="188"/>
    </row>
    <row r="20" spans="4:4" x14ac:dyDescent="0.2">
      <c r="D20" s="188"/>
    </row>
    <row r="21" spans="4:4" x14ac:dyDescent="0.2">
      <c r="D21" s="188"/>
    </row>
    <row r="22" spans="4:4" x14ac:dyDescent="0.2">
      <c r="D22" s="188"/>
    </row>
    <row r="23" spans="4:4" x14ac:dyDescent="0.2">
      <c r="D23" s="188"/>
    </row>
    <row r="24" spans="4:4" x14ac:dyDescent="0.2">
      <c r="D24" s="188"/>
    </row>
    <row r="25" spans="4:4" x14ac:dyDescent="0.2">
      <c r="D25" s="188"/>
    </row>
    <row r="26" spans="4:4" x14ac:dyDescent="0.2">
      <c r="D26" s="188"/>
    </row>
    <row r="27" spans="4:4" x14ac:dyDescent="0.2">
      <c r="D27" s="188"/>
    </row>
    <row r="28" spans="4:4" x14ac:dyDescent="0.2">
      <c r="D28" s="188"/>
    </row>
    <row r="29" spans="4:4" x14ac:dyDescent="0.2">
      <c r="D29" s="188"/>
    </row>
    <row r="30" spans="4:4" x14ac:dyDescent="0.2">
      <c r="D30" s="188"/>
    </row>
    <row r="31" spans="4:4" x14ac:dyDescent="0.2">
      <c r="D31" s="188"/>
    </row>
    <row r="32" spans="4:4" x14ac:dyDescent="0.2">
      <c r="D32" s="188"/>
    </row>
    <row r="33" spans="4:4" x14ac:dyDescent="0.2">
      <c r="D33" s="188"/>
    </row>
    <row r="34" spans="4:4" x14ac:dyDescent="0.2">
      <c r="D34" s="188"/>
    </row>
    <row r="35" spans="4:4" x14ac:dyDescent="0.2">
      <c r="D35" s="188"/>
    </row>
    <row r="36" spans="4:4" x14ac:dyDescent="0.2">
      <c r="D36" s="188"/>
    </row>
    <row r="37" spans="4:4" x14ac:dyDescent="0.2">
      <c r="D37" s="188"/>
    </row>
    <row r="38" spans="4:4" x14ac:dyDescent="0.2">
      <c r="D38" s="188"/>
    </row>
    <row r="39" spans="4:4" x14ac:dyDescent="0.2">
      <c r="D39" s="188"/>
    </row>
    <row r="40" spans="4:4" x14ac:dyDescent="0.2">
      <c r="D40" s="188"/>
    </row>
    <row r="41" spans="4:4" x14ac:dyDescent="0.2">
      <c r="D41" s="188"/>
    </row>
    <row r="42" spans="4:4" x14ac:dyDescent="0.2">
      <c r="D42" s="188"/>
    </row>
    <row r="43" spans="4:4" x14ac:dyDescent="0.2">
      <c r="D43" s="188"/>
    </row>
    <row r="44" spans="4:4" x14ac:dyDescent="0.2">
      <c r="D44" s="188"/>
    </row>
    <row r="45" spans="4:4" x14ac:dyDescent="0.2">
      <c r="D45" s="188"/>
    </row>
    <row r="46" spans="4:4" x14ac:dyDescent="0.2">
      <c r="D46" s="188"/>
    </row>
    <row r="47" spans="4:4" x14ac:dyDescent="0.2">
      <c r="D47" s="188"/>
    </row>
    <row r="48" spans="4:4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DC0D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106</v>
      </c>
      <c r="B1" s="189"/>
      <c r="C1" s="189"/>
      <c r="D1" s="189"/>
      <c r="E1" s="189"/>
      <c r="F1" s="189"/>
      <c r="G1" s="189"/>
      <c r="AG1" t="s">
        <v>69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70</v>
      </c>
    </row>
    <row r="3" spans="1:60" ht="24.95" customHeight="1" x14ac:dyDescent="0.2">
      <c r="A3" s="190" t="s">
        <v>8</v>
      </c>
      <c r="B3" s="77" t="s">
        <v>50</v>
      </c>
      <c r="C3" s="193" t="s">
        <v>51</v>
      </c>
      <c r="D3" s="191"/>
      <c r="E3" s="191"/>
      <c r="F3" s="191"/>
      <c r="G3" s="192"/>
      <c r="AC3" s="125" t="s">
        <v>70</v>
      </c>
      <c r="AG3" t="s">
        <v>72</v>
      </c>
    </row>
    <row r="4" spans="1:60" ht="24.95" customHeight="1" x14ac:dyDescent="0.2">
      <c r="A4" s="194" t="s">
        <v>9</v>
      </c>
      <c r="B4" s="195" t="s">
        <v>48</v>
      </c>
      <c r="C4" s="196" t="s">
        <v>52</v>
      </c>
      <c r="D4" s="197"/>
      <c r="E4" s="197"/>
      <c r="F4" s="197"/>
      <c r="G4" s="198"/>
      <c r="AG4" t="s">
        <v>73</v>
      </c>
    </row>
    <row r="5" spans="1:60" x14ac:dyDescent="0.2">
      <c r="D5" s="188"/>
    </row>
    <row r="6" spans="1:60" ht="38.25" x14ac:dyDescent="0.2">
      <c r="A6" s="200" t="s">
        <v>74</v>
      </c>
      <c r="B6" s="202" t="s">
        <v>75</v>
      </c>
      <c r="C6" s="202" t="s">
        <v>76</v>
      </c>
      <c r="D6" s="201" t="s">
        <v>77</v>
      </c>
      <c r="E6" s="200" t="s">
        <v>78</v>
      </c>
      <c r="F6" s="199" t="s">
        <v>79</v>
      </c>
      <c r="G6" s="200" t="s">
        <v>29</v>
      </c>
      <c r="H6" s="203" t="s">
        <v>30</v>
      </c>
      <c r="I6" s="203" t="s">
        <v>80</v>
      </c>
      <c r="J6" s="203" t="s">
        <v>31</v>
      </c>
      <c r="K6" s="203" t="s">
        <v>81</v>
      </c>
      <c r="L6" s="203" t="s">
        <v>82</v>
      </c>
      <c r="M6" s="203" t="s">
        <v>83</v>
      </c>
      <c r="N6" s="203" t="s">
        <v>84</v>
      </c>
      <c r="O6" s="203" t="s">
        <v>85</v>
      </c>
      <c r="P6" s="203" t="s">
        <v>86</v>
      </c>
      <c r="Q6" s="203" t="s">
        <v>87</v>
      </c>
      <c r="R6" s="203" t="s">
        <v>88</v>
      </c>
      <c r="S6" s="203" t="s">
        <v>89</v>
      </c>
      <c r="T6" s="203" t="s">
        <v>90</v>
      </c>
      <c r="U6" s="203" t="s">
        <v>91</v>
      </c>
      <c r="V6" s="203" t="s">
        <v>92</v>
      </c>
      <c r="W6" s="203" t="s">
        <v>93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5" t="s">
        <v>94</v>
      </c>
      <c r="B8" s="216" t="s">
        <v>48</v>
      </c>
      <c r="C8" s="236" t="s">
        <v>57</v>
      </c>
      <c r="D8" s="217"/>
      <c r="E8" s="218"/>
      <c r="F8" s="219"/>
      <c r="G8" s="219">
        <f>SUMIF(AG9:AG144,"&lt;&gt;NOR",G9:G144)</f>
        <v>0</v>
      </c>
      <c r="H8" s="219"/>
      <c r="I8" s="219">
        <f>SUM(I9:I144)</f>
        <v>0</v>
      </c>
      <c r="J8" s="219"/>
      <c r="K8" s="219">
        <f>SUM(K9:K144)</f>
        <v>0</v>
      </c>
      <c r="L8" s="219"/>
      <c r="M8" s="219">
        <f>SUM(M9:M144)</f>
        <v>0</v>
      </c>
      <c r="N8" s="219"/>
      <c r="O8" s="219">
        <f>SUM(O9:O144)</f>
        <v>541.84</v>
      </c>
      <c r="P8" s="219"/>
      <c r="Q8" s="219">
        <f>SUM(Q9:Q144)</f>
        <v>0</v>
      </c>
      <c r="R8" s="219"/>
      <c r="S8" s="219"/>
      <c r="T8" s="220"/>
      <c r="U8" s="214"/>
      <c r="V8" s="214">
        <f>SUM(V9:V144)</f>
        <v>1252.2399999999998</v>
      </c>
      <c r="W8" s="214"/>
      <c r="AG8" t="s">
        <v>95</v>
      </c>
    </row>
    <row r="9" spans="1:60" ht="22.5" outlineLevel="1" x14ac:dyDescent="0.2">
      <c r="A9" s="221">
        <v>1</v>
      </c>
      <c r="B9" s="222" t="s">
        <v>107</v>
      </c>
      <c r="C9" s="238" t="s">
        <v>108</v>
      </c>
      <c r="D9" s="223" t="s">
        <v>109</v>
      </c>
      <c r="E9" s="224">
        <v>336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 t="s">
        <v>110</v>
      </c>
      <c r="S9" s="226" t="s">
        <v>99</v>
      </c>
      <c r="T9" s="227" t="s">
        <v>111</v>
      </c>
      <c r="U9" s="213">
        <v>0.40500000000000003</v>
      </c>
      <c r="V9" s="213">
        <f>ROUND(E9*U9,2)</f>
        <v>136.08000000000001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112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ht="22.5" outlineLevel="1" x14ac:dyDescent="0.2">
      <c r="A10" s="211"/>
      <c r="B10" s="212"/>
      <c r="C10" s="249" t="s">
        <v>113</v>
      </c>
      <c r="D10" s="248"/>
      <c r="E10" s="248"/>
      <c r="F10" s="248"/>
      <c r="G10" s="248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114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47" t="str">
        <f>C10</f>
        <v>na vzdálenost (výšku) od hladiny vody v jímce po výšku roviny proložené osou nejvyššího bodu výtlačného potrubí, odpadní potrubí v délce do 20 m,</v>
      </c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11"/>
      <c r="B11" s="212"/>
      <c r="C11" s="250" t="s">
        <v>115</v>
      </c>
      <c r="D11" s="243"/>
      <c r="E11" s="244">
        <v>336</v>
      </c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116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21">
        <v>2</v>
      </c>
      <c r="B12" s="222" t="s">
        <v>117</v>
      </c>
      <c r="C12" s="238" t="s">
        <v>118</v>
      </c>
      <c r="D12" s="223" t="s">
        <v>119</v>
      </c>
      <c r="E12" s="224">
        <v>14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 t="s">
        <v>110</v>
      </c>
      <c r="S12" s="226" t="s">
        <v>99</v>
      </c>
      <c r="T12" s="227" t="s">
        <v>111</v>
      </c>
      <c r="U12" s="213">
        <v>0</v>
      </c>
      <c r="V12" s="213">
        <f>ROUND(E12*U12,2)</f>
        <v>0</v>
      </c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112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11"/>
      <c r="B13" s="212"/>
      <c r="C13" s="249" t="s">
        <v>120</v>
      </c>
      <c r="D13" s="248"/>
      <c r="E13" s="248"/>
      <c r="F13" s="248"/>
      <c r="G13" s="248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114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47" t="str">
        <f>C13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21">
        <v>3</v>
      </c>
      <c r="B14" s="222" t="s">
        <v>121</v>
      </c>
      <c r="C14" s="238" t="s">
        <v>122</v>
      </c>
      <c r="D14" s="223" t="s">
        <v>123</v>
      </c>
      <c r="E14" s="224">
        <v>28.328399999999998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26">
        <v>0</v>
      </c>
      <c r="O14" s="226">
        <f>ROUND(E14*N14,2)</f>
        <v>0</v>
      </c>
      <c r="P14" s="226">
        <v>0</v>
      </c>
      <c r="Q14" s="226">
        <f>ROUND(E14*P14,2)</f>
        <v>0</v>
      </c>
      <c r="R14" s="226" t="s">
        <v>110</v>
      </c>
      <c r="S14" s="226" t="s">
        <v>99</v>
      </c>
      <c r="T14" s="227" t="s">
        <v>111</v>
      </c>
      <c r="U14" s="213">
        <v>1.556</v>
      </c>
      <c r="V14" s="213">
        <f>ROUND(E14*U14,2)</f>
        <v>44.08</v>
      </c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112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ht="22.5" outlineLevel="1" x14ac:dyDescent="0.2">
      <c r="A15" s="211"/>
      <c r="B15" s="212"/>
      <c r="C15" s="249" t="s">
        <v>124</v>
      </c>
      <c r="D15" s="248"/>
      <c r="E15" s="248"/>
      <c r="F15" s="248"/>
      <c r="G15" s="248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114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47" t="str">
        <f>C15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51" t="s">
        <v>125</v>
      </c>
      <c r="D16" s="245"/>
      <c r="E16" s="246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116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11"/>
      <c r="B17" s="212"/>
      <c r="C17" s="252" t="s">
        <v>126</v>
      </c>
      <c r="D17" s="245"/>
      <c r="E17" s="246">
        <v>113.31359999999999</v>
      </c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116</v>
      </c>
      <c r="AH17" s="204">
        <v>2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11"/>
      <c r="B18" s="212"/>
      <c r="C18" s="251" t="s">
        <v>127</v>
      </c>
      <c r="D18" s="245"/>
      <c r="E18" s="246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116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11"/>
      <c r="B19" s="212"/>
      <c r="C19" s="250" t="s">
        <v>128</v>
      </c>
      <c r="D19" s="243"/>
      <c r="E19" s="244">
        <v>28.328399999999998</v>
      </c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116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1">
        <v>4</v>
      </c>
      <c r="B20" s="222" t="s">
        <v>129</v>
      </c>
      <c r="C20" s="238" t="s">
        <v>130</v>
      </c>
      <c r="D20" s="223" t="s">
        <v>123</v>
      </c>
      <c r="E20" s="224">
        <v>28.328399999999998</v>
      </c>
      <c r="F20" s="225"/>
      <c r="G20" s="226">
        <f>ROUND(E20*F20,2)</f>
        <v>0</v>
      </c>
      <c r="H20" s="225"/>
      <c r="I20" s="226">
        <f>ROUND(E20*H20,2)</f>
        <v>0</v>
      </c>
      <c r="J20" s="225"/>
      <c r="K20" s="226">
        <f>ROUND(E20*J20,2)</f>
        <v>0</v>
      </c>
      <c r="L20" s="226">
        <v>21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 t="s">
        <v>110</v>
      </c>
      <c r="S20" s="226" t="s">
        <v>99</v>
      </c>
      <c r="T20" s="227" t="s">
        <v>111</v>
      </c>
      <c r="U20" s="213">
        <v>2.1269999999999998</v>
      </c>
      <c r="V20" s="213">
        <f>ROUND(E20*U20,2)</f>
        <v>60.25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112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11"/>
      <c r="B21" s="212"/>
      <c r="C21" s="249" t="s">
        <v>124</v>
      </c>
      <c r="D21" s="248"/>
      <c r="E21" s="248"/>
      <c r="F21" s="248"/>
      <c r="G21" s="248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114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47" t="str">
        <f>C21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11"/>
      <c r="B22" s="212"/>
      <c r="C22" s="251" t="s">
        <v>125</v>
      </c>
      <c r="D22" s="245"/>
      <c r="E22" s="246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116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11"/>
      <c r="B23" s="212"/>
      <c r="C23" s="252" t="s">
        <v>126</v>
      </c>
      <c r="D23" s="245"/>
      <c r="E23" s="246">
        <v>113.31359999999999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116</v>
      </c>
      <c r="AH23" s="204">
        <v>2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11"/>
      <c r="B24" s="212"/>
      <c r="C24" s="251" t="s">
        <v>127</v>
      </c>
      <c r="D24" s="245"/>
      <c r="E24" s="246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116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11"/>
      <c r="B25" s="212"/>
      <c r="C25" s="250" t="s">
        <v>131</v>
      </c>
      <c r="D25" s="243"/>
      <c r="E25" s="244">
        <v>28.328399999999998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116</v>
      </c>
      <c r="AH25" s="204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21">
        <v>5</v>
      </c>
      <c r="B26" s="222" t="s">
        <v>132</v>
      </c>
      <c r="C26" s="238" t="s">
        <v>133</v>
      </c>
      <c r="D26" s="223" t="s">
        <v>123</v>
      </c>
      <c r="E26" s="224">
        <v>28.328399999999998</v>
      </c>
      <c r="F26" s="225"/>
      <c r="G26" s="226">
        <f>ROUND(E26*F26,2)</f>
        <v>0</v>
      </c>
      <c r="H26" s="225"/>
      <c r="I26" s="226">
        <f>ROUND(E26*H26,2)</f>
        <v>0</v>
      </c>
      <c r="J26" s="225"/>
      <c r="K26" s="226">
        <f>ROUND(E26*J26,2)</f>
        <v>0</v>
      </c>
      <c r="L26" s="226">
        <v>21</v>
      </c>
      <c r="M26" s="226">
        <f>G26*(1+L26/100)</f>
        <v>0</v>
      </c>
      <c r="N26" s="226">
        <v>8.2900000000000005E-3</v>
      </c>
      <c r="O26" s="226">
        <f>ROUND(E26*N26,2)</f>
        <v>0.23</v>
      </c>
      <c r="P26" s="226">
        <v>0</v>
      </c>
      <c r="Q26" s="226">
        <f>ROUND(E26*P26,2)</f>
        <v>0</v>
      </c>
      <c r="R26" s="226" t="s">
        <v>110</v>
      </c>
      <c r="S26" s="226" t="s">
        <v>99</v>
      </c>
      <c r="T26" s="227" t="s">
        <v>111</v>
      </c>
      <c r="U26" s="213">
        <v>1.5269999999999999</v>
      </c>
      <c r="V26" s="213">
        <f>ROUND(E26*U26,2)</f>
        <v>43.26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112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ht="22.5" outlineLevel="1" x14ac:dyDescent="0.2">
      <c r="A27" s="211"/>
      <c r="B27" s="212"/>
      <c r="C27" s="249" t="s">
        <v>124</v>
      </c>
      <c r="D27" s="248"/>
      <c r="E27" s="248"/>
      <c r="F27" s="248"/>
      <c r="G27" s="248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114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47" t="str">
        <f>C27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11"/>
      <c r="B28" s="212"/>
      <c r="C28" s="251" t="s">
        <v>125</v>
      </c>
      <c r="D28" s="245"/>
      <c r="E28" s="246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116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11"/>
      <c r="B29" s="212"/>
      <c r="C29" s="252" t="s">
        <v>126</v>
      </c>
      <c r="D29" s="245"/>
      <c r="E29" s="246">
        <v>113.31359999999999</v>
      </c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116</v>
      </c>
      <c r="AH29" s="204">
        <v>2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11"/>
      <c r="B30" s="212"/>
      <c r="C30" s="251" t="s">
        <v>127</v>
      </c>
      <c r="D30" s="245"/>
      <c r="E30" s="246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116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11"/>
      <c r="B31" s="212"/>
      <c r="C31" s="250" t="s">
        <v>134</v>
      </c>
      <c r="D31" s="243"/>
      <c r="E31" s="244">
        <v>28.328399999999998</v>
      </c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116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21">
        <v>6</v>
      </c>
      <c r="B32" s="222" t="s">
        <v>135</v>
      </c>
      <c r="C32" s="238" t="s">
        <v>136</v>
      </c>
      <c r="D32" s="223" t="s">
        <v>123</v>
      </c>
      <c r="E32" s="224">
        <v>28.328399999999998</v>
      </c>
      <c r="F32" s="225"/>
      <c r="G32" s="226">
        <f>ROUND(E32*F32,2)</f>
        <v>0</v>
      </c>
      <c r="H32" s="225"/>
      <c r="I32" s="226">
        <f>ROUND(E32*H32,2)</f>
        <v>0</v>
      </c>
      <c r="J32" s="225"/>
      <c r="K32" s="226">
        <f>ROUND(E32*J32,2)</f>
        <v>0</v>
      </c>
      <c r="L32" s="226">
        <v>21</v>
      </c>
      <c r="M32" s="226">
        <f>G32*(1+L32/100)</f>
        <v>0</v>
      </c>
      <c r="N32" s="226">
        <v>1.538E-2</v>
      </c>
      <c r="O32" s="226">
        <f>ROUND(E32*N32,2)</f>
        <v>0.44</v>
      </c>
      <c r="P32" s="226">
        <v>0</v>
      </c>
      <c r="Q32" s="226">
        <f>ROUND(E32*P32,2)</f>
        <v>0</v>
      </c>
      <c r="R32" s="226" t="s">
        <v>110</v>
      </c>
      <c r="S32" s="226" t="s">
        <v>99</v>
      </c>
      <c r="T32" s="227" t="s">
        <v>111</v>
      </c>
      <c r="U32" s="213">
        <v>0.81799999999999995</v>
      </c>
      <c r="V32" s="213">
        <f>ROUND(E32*U32,2)</f>
        <v>23.17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112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ht="22.5" outlineLevel="1" x14ac:dyDescent="0.2">
      <c r="A33" s="211"/>
      <c r="B33" s="212"/>
      <c r="C33" s="249" t="s">
        <v>124</v>
      </c>
      <c r="D33" s="248"/>
      <c r="E33" s="248"/>
      <c r="F33" s="248"/>
      <c r="G33" s="248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114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47" t="str">
        <f>C33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11"/>
      <c r="B34" s="212"/>
      <c r="C34" s="251" t="s">
        <v>125</v>
      </c>
      <c r="D34" s="245"/>
      <c r="E34" s="246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116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11"/>
      <c r="B35" s="212"/>
      <c r="C35" s="252" t="s">
        <v>126</v>
      </c>
      <c r="D35" s="245"/>
      <c r="E35" s="246">
        <v>113.31359999999999</v>
      </c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116</v>
      </c>
      <c r="AH35" s="204">
        <v>2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11"/>
      <c r="B36" s="212"/>
      <c r="C36" s="251" t="s">
        <v>127</v>
      </c>
      <c r="D36" s="245"/>
      <c r="E36" s="246"/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11"/>
      <c r="B37" s="212"/>
      <c r="C37" s="250" t="s">
        <v>137</v>
      </c>
      <c r="D37" s="243"/>
      <c r="E37" s="244">
        <v>28.328399999999998</v>
      </c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116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21">
        <v>7</v>
      </c>
      <c r="B38" s="222" t="s">
        <v>138</v>
      </c>
      <c r="C38" s="238" t="s">
        <v>139</v>
      </c>
      <c r="D38" s="223" t="s">
        <v>123</v>
      </c>
      <c r="E38" s="224">
        <v>97.245400000000004</v>
      </c>
      <c r="F38" s="225"/>
      <c r="G38" s="226">
        <f>ROUND(E38*F38,2)</f>
        <v>0</v>
      </c>
      <c r="H38" s="225"/>
      <c r="I38" s="226">
        <f>ROUND(E38*H38,2)</f>
        <v>0</v>
      </c>
      <c r="J38" s="225"/>
      <c r="K38" s="226">
        <f>ROUND(E38*J38,2)</f>
        <v>0</v>
      </c>
      <c r="L38" s="226">
        <v>21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 t="s">
        <v>110</v>
      </c>
      <c r="S38" s="226" t="s">
        <v>99</v>
      </c>
      <c r="T38" s="227" t="s">
        <v>111</v>
      </c>
      <c r="U38" s="213">
        <v>0.16</v>
      </c>
      <c r="V38" s="213">
        <f>ROUND(E38*U38,2)</f>
        <v>15.56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112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ht="33.75" outlineLevel="1" x14ac:dyDescent="0.2">
      <c r="A39" s="211"/>
      <c r="B39" s="212"/>
      <c r="C39" s="249" t="s">
        <v>140</v>
      </c>
      <c r="D39" s="248"/>
      <c r="E39" s="248"/>
      <c r="F39" s="248"/>
      <c r="G39" s="248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114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47" t="str">
        <f>C39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11"/>
      <c r="B40" s="212"/>
      <c r="C40" s="251" t="s">
        <v>125</v>
      </c>
      <c r="D40" s="245"/>
      <c r="E40" s="246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116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11"/>
      <c r="B41" s="212"/>
      <c r="C41" s="252" t="s">
        <v>141</v>
      </c>
      <c r="D41" s="245"/>
      <c r="E41" s="246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116</v>
      </c>
      <c r="AH41" s="204">
        <v>2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11"/>
      <c r="B42" s="212"/>
      <c r="C42" s="252" t="s">
        <v>142</v>
      </c>
      <c r="D42" s="245"/>
      <c r="E42" s="246">
        <v>49.031100000000002</v>
      </c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116</v>
      </c>
      <c r="AH42" s="204">
        <v>2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 x14ac:dyDescent="0.2">
      <c r="A43" s="211"/>
      <c r="B43" s="212"/>
      <c r="C43" s="252" t="s">
        <v>143</v>
      </c>
      <c r="D43" s="245"/>
      <c r="E43" s="246">
        <v>339.95049999999998</v>
      </c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116</v>
      </c>
      <c r="AH43" s="204">
        <v>2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11"/>
      <c r="B44" s="212"/>
      <c r="C44" s="251" t="s">
        <v>127</v>
      </c>
      <c r="D44" s="245"/>
      <c r="E44" s="246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116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11"/>
      <c r="B45" s="212"/>
      <c r="C45" s="250" t="s">
        <v>144</v>
      </c>
      <c r="D45" s="243"/>
      <c r="E45" s="244">
        <v>97.245400000000004</v>
      </c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116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21">
        <v>8</v>
      </c>
      <c r="B46" s="222" t="s">
        <v>145</v>
      </c>
      <c r="C46" s="238" t="s">
        <v>146</v>
      </c>
      <c r="D46" s="223" t="s">
        <v>123</v>
      </c>
      <c r="E46" s="224">
        <v>97.245400000000004</v>
      </c>
      <c r="F46" s="225"/>
      <c r="G46" s="226">
        <f>ROUND(E46*F46,2)</f>
        <v>0</v>
      </c>
      <c r="H46" s="225"/>
      <c r="I46" s="226">
        <f>ROUND(E46*H46,2)</f>
        <v>0</v>
      </c>
      <c r="J46" s="225"/>
      <c r="K46" s="226">
        <f>ROUND(E46*J46,2)</f>
        <v>0</v>
      </c>
      <c r="L46" s="226">
        <v>21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 t="s">
        <v>110</v>
      </c>
      <c r="S46" s="226" t="s">
        <v>99</v>
      </c>
      <c r="T46" s="227" t="s">
        <v>111</v>
      </c>
      <c r="U46" s="213">
        <v>0.3</v>
      </c>
      <c r="V46" s="213">
        <f>ROUND(E46*U46,2)</f>
        <v>29.17</v>
      </c>
      <c r="W46" s="21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112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ht="33.75" outlineLevel="1" x14ac:dyDescent="0.2">
      <c r="A47" s="211"/>
      <c r="B47" s="212"/>
      <c r="C47" s="249" t="s">
        <v>140</v>
      </c>
      <c r="D47" s="248"/>
      <c r="E47" s="248"/>
      <c r="F47" s="248"/>
      <c r="G47" s="248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114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47" t="str">
        <f>C47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7" s="204"/>
      <c r="BC47" s="204"/>
      <c r="BD47" s="204"/>
      <c r="BE47" s="204"/>
      <c r="BF47" s="204"/>
      <c r="BG47" s="204"/>
      <c r="BH47" s="204"/>
    </row>
    <row r="48" spans="1:60" outlineLevel="1" x14ac:dyDescent="0.2">
      <c r="A48" s="211"/>
      <c r="B48" s="212"/>
      <c r="C48" s="251" t="s">
        <v>125</v>
      </c>
      <c r="D48" s="245"/>
      <c r="E48" s="246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116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 x14ac:dyDescent="0.2">
      <c r="A49" s="211"/>
      <c r="B49" s="212"/>
      <c r="C49" s="252" t="s">
        <v>141</v>
      </c>
      <c r="D49" s="245"/>
      <c r="E49" s="246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116</v>
      </c>
      <c r="AH49" s="204">
        <v>2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11"/>
      <c r="B50" s="212"/>
      <c r="C50" s="252" t="s">
        <v>142</v>
      </c>
      <c r="D50" s="245"/>
      <c r="E50" s="246">
        <v>49.031100000000002</v>
      </c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116</v>
      </c>
      <c r="AH50" s="204">
        <v>2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11"/>
      <c r="B51" s="212"/>
      <c r="C51" s="252" t="s">
        <v>143</v>
      </c>
      <c r="D51" s="245"/>
      <c r="E51" s="246">
        <v>339.95049999999998</v>
      </c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116</v>
      </c>
      <c r="AH51" s="204">
        <v>2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11"/>
      <c r="B52" s="212"/>
      <c r="C52" s="251" t="s">
        <v>127</v>
      </c>
      <c r="D52" s="245"/>
      <c r="E52" s="246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116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 x14ac:dyDescent="0.2">
      <c r="A53" s="211"/>
      <c r="B53" s="212"/>
      <c r="C53" s="250" t="s">
        <v>147</v>
      </c>
      <c r="D53" s="243"/>
      <c r="E53" s="244">
        <v>97.245400000000004</v>
      </c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116</v>
      </c>
      <c r="AH53" s="204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21">
        <v>9</v>
      </c>
      <c r="B54" s="222" t="s">
        <v>148</v>
      </c>
      <c r="C54" s="238" t="s">
        <v>149</v>
      </c>
      <c r="D54" s="223" t="s">
        <v>123</v>
      </c>
      <c r="E54" s="224">
        <v>97.245400000000004</v>
      </c>
      <c r="F54" s="225"/>
      <c r="G54" s="226">
        <f>ROUND(E54*F54,2)</f>
        <v>0</v>
      </c>
      <c r="H54" s="225"/>
      <c r="I54" s="226">
        <f>ROUND(E54*H54,2)</f>
        <v>0</v>
      </c>
      <c r="J54" s="225"/>
      <c r="K54" s="226">
        <f>ROUND(E54*J54,2)</f>
        <v>0</v>
      </c>
      <c r="L54" s="226">
        <v>21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 t="s">
        <v>110</v>
      </c>
      <c r="S54" s="226" t="s">
        <v>99</v>
      </c>
      <c r="T54" s="227" t="s">
        <v>111</v>
      </c>
      <c r="U54" s="213">
        <v>0.53</v>
      </c>
      <c r="V54" s="213">
        <f>ROUND(E54*U54,2)</f>
        <v>51.54</v>
      </c>
      <c r="W54" s="21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112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ht="33.75" outlineLevel="1" x14ac:dyDescent="0.2">
      <c r="A55" s="211"/>
      <c r="B55" s="212"/>
      <c r="C55" s="249" t="s">
        <v>140</v>
      </c>
      <c r="D55" s="248"/>
      <c r="E55" s="248"/>
      <c r="F55" s="248"/>
      <c r="G55" s="248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114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47" t="str">
        <f>C55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5" s="204"/>
      <c r="BC55" s="204"/>
      <c r="BD55" s="204"/>
      <c r="BE55" s="204"/>
      <c r="BF55" s="204"/>
      <c r="BG55" s="204"/>
      <c r="BH55" s="204"/>
    </row>
    <row r="56" spans="1:60" outlineLevel="1" x14ac:dyDescent="0.2">
      <c r="A56" s="211"/>
      <c r="B56" s="212"/>
      <c r="C56" s="251" t="s">
        <v>125</v>
      </c>
      <c r="D56" s="245"/>
      <c r="E56" s="246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116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11"/>
      <c r="B57" s="212"/>
      <c r="C57" s="252" t="s">
        <v>141</v>
      </c>
      <c r="D57" s="245"/>
      <c r="E57" s="246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116</v>
      </c>
      <c r="AH57" s="204">
        <v>2</v>
      </c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11"/>
      <c r="B58" s="212"/>
      <c r="C58" s="252" t="s">
        <v>142</v>
      </c>
      <c r="D58" s="245"/>
      <c r="E58" s="246">
        <v>49.031100000000002</v>
      </c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116</v>
      </c>
      <c r="AH58" s="204">
        <v>2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11"/>
      <c r="B59" s="212"/>
      <c r="C59" s="252" t="s">
        <v>143</v>
      </c>
      <c r="D59" s="245"/>
      <c r="E59" s="246">
        <v>339.95049999999998</v>
      </c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116</v>
      </c>
      <c r="AH59" s="204">
        <v>2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11"/>
      <c r="B60" s="212"/>
      <c r="C60" s="251" t="s">
        <v>127</v>
      </c>
      <c r="D60" s="245"/>
      <c r="E60" s="246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116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11"/>
      <c r="B61" s="212"/>
      <c r="C61" s="250" t="s">
        <v>150</v>
      </c>
      <c r="D61" s="243"/>
      <c r="E61" s="244">
        <v>97.245400000000004</v>
      </c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116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21">
        <v>10</v>
      </c>
      <c r="B62" s="222" t="s">
        <v>151</v>
      </c>
      <c r="C62" s="238" t="s">
        <v>152</v>
      </c>
      <c r="D62" s="223" t="s">
        <v>123</v>
      </c>
      <c r="E62" s="224">
        <v>97.245400000000004</v>
      </c>
      <c r="F62" s="225"/>
      <c r="G62" s="226">
        <f>ROUND(E62*F62,2)</f>
        <v>0</v>
      </c>
      <c r="H62" s="225"/>
      <c r="I62" s="226">
        <f>ROUND(E62*H62,2)</f>
        <v>0</v>
      </c>
      <c r="J62" s="225"/>
      <c r="K62" s="226">
        <f>ROUND(E62*J62,2)</f>
        <v>0</v>
      </c>
      <c r="L62" s="226">
        <v>21</v>
      </c>
      <c r="M62" s="226">
        <f>G62*(1+L62/100)</f>
        <v>0</v>
      </c>
      <c r="N62" s="226">
        <v>0</v>
      </c>
      <c r="O62" s="226">
        <f>ROUND(E62*N62,2)</f>
        <v>0</v>
      </c>
      <c r="P62" s="226">
        <v>0</v>
      </c>
      <c r="Q62" s="226">
        <f>ROUND(E62*P62,2)</f>
        <v>0</v>
      </c>
      <c r="R62" s="226" t="s">
        <v>110</v>
      </c>
      <c r="S62" s="226" t="s">
        <v>99</v>
      </c>
      <c r="T62" s="227" t="s">
        <v>111</v>
      </c>
      <c r="U62" s="213">
        <v>0.25</v>
      </c>
      <c r="V62" s="213">
        <f>ROUND(E62*U62,2)</f>
        <v>24.31</v>
      </c>
      <c r="W62" s="21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112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ht="33.75" outlineLevel="1" x14ac:dyDescent="0.2">
      <c r="A63" s="211"/>
      <c r="B63" s="212"/>
      <c r="C63" s="249" t="s">
        <v>140</v>
      </c>
      <c r="D63" s="248"/>
      <c r="E63" s="248"/>
      <c r="F63" s="248"/>
      <c r="G63" s="248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114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47" t="str">
        <f>C63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11"/>
      <c r="B64" s="212"/>
      <c r="C64" s="251" t="s">
        <v>125</v>
      </c>
      <c r="D64" s="245"/>
      <c r="E64" s="246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116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11"/>
      <c r="B65" s="212"/>
      <c r="C65" s="252" t="s">
        <v>141</v>
      </c>
      <c r="D65" s="245"/>
      <c r="E65" s="246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116</v>
      </c>
      <c r="AH65" s="204">
        <v>2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11"/>
      <c r="B66" s="212"/>
      <c r="C66" s="252" t="s">
        <v>142</v>
      </c>
      <c r="D66" s="245"/>
      <c r="E66" s="246">
        <v>49.031100000000002</v>
      </c>
      <c r="F66" s="213"/>
      <c r="G66" s="213"/>
      <c r="H66" s="213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116</v>
      </c>
      <c r="AH66" s="204">
        <v>2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11"/>
      <c r="B67" s="212"/>
      <c r="C67" s="252" t="s">
        <v>143</v>
      </c>
      <c r="D67" s="245"/>
      <c r="E67" s="246">
        <v>339.95049999999998</v>
      </c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116</v>
      </c>
      <c r="AH67" s="204">
        <v>2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11"/>
      <c r="B68" s="212"/>
      <c r="C68" s="251" t="s">
        <v>127</v>
      </c>
      <c r="D68" s="245"/>
      <c r="E68" s="246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116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">
      <c r="A69" s="211"/>
      <c r="B69" s="212"/>
      <c r="C69" s="250" t="s">
        <v>153</v>
      </c>
      <c r="D69" s="243"/>
      <c r="E69" s="244">
        <v>97.245400000000004</v>
      </c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116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ht="22.5" outlineLevel="1" x14ac:dyDescent="0.2">
      <c r="A70" s="221">
        <v>11</v>
      </c>
      <c r="B70" s="222" t="s">
        <v>154</v>
      </c>
      <c r="C70" s="238" t="s">
        <v>155</v>
      </c>
      <c r="D70" s="223" t="s">
        <v>156</v>
      </c>
      <c r="E70" s="224">
        <v>496.36200000000002</v>
      </c>
      <c r="F70" s="225"/>
      <c r="G70" s="226">
        <f>ROUND(E70*F70,2)</f>
        <v>0</v>
      </c>
      <c r="H70" s="225"/>
      <c r="I70" s="226">
        <f>ROUND(E70*H70,2)</f>
        <v>0</v>
      </c>
      <c r="J70" s="225"/>
      <c r="K70" s="226">
        <f>ROUND(E70*J70,2)</f>
        <v>0</v>
      </c>
      <c r="L70" s="226">
        <v>21</v>
      </c>
      <c r="M70" s="226">
        <f>G70*(1+L70/100)</f>
        <v>0</v>
      </c>
      <c r="N70" s="226">
        <v>8.5999999999999998E-4</v>
      </c>
      <c r="O70" s="226">
        <f>ROUND(E70*N70,2)</f>
        <v>0.43</v>
      </c>
      <c r="P70" s="226">
        <v>0</v>
      </c>
      <c r="Q70" s="226">
        <f>ROUND(E70*P70,2)</f>
        <v>0</v>
      </c>
      <c r="R70" s="226" t="s">
        <v>110</v>
      </c>
      <c r="S70" s="226" t="s">
        <v>99</v>
      </c>
      <c r="T70" s="227" t="s">
        <v>111</v>
      </c>
      <c r="U70" s="213">
        <v>0.47899999999999998</v>
      </c>
      <c r="V70" s="213">
        <f>ROUND(E70*U70,2)</f>
        <v>237.76</v>
      </c>
      <c r="W70" s="21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112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211"/>
      <c r="B71" s="212"/>
      <c r="C71" s="249" t="s">
        <v>157</v>
      </c>
      <c r="D71" s="248"/>
      <c r="E71" s="248"/>
      <c r="F71" s="248"/>
      <c r="G71" s="248"/>
      <c r="H71" s="213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114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11"/>
      <c r="B72" s="212"/>
      <c r="C72" s="250" t="s">
        <v>158</v>
      </c>
      <c r="D72" s="243"/>
      <c r="E72" s="244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116</v>
      </c>
      <c r="AH72" s="204">
        <v>0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11"/>
      <c r="B73" s="212"/>
      <c r="C73" s="250" t="s">
        <v>159</v>
      </c>
      <c r="D73" s="243"/>
      <c r="E73" s="244">
        <v>58.985999999999997</v>
      </c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116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11"/>
      <c r="B74" s="212"/>
      <c r="C74" s="250" t="s">
        <v>160</v>
      </c>
      <c r="D74" s="243"/>
      <c r="E74" s="244">
        <v>437.37599999999998</v>
      </c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116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21">
        <v>12</v>
      </c>
      <c r="B75" s="222" t="s">
        <v>161</v>
      </c>
      <c r="C75" s="238" t="s">
        <v>162</v>
      </c>
      <c r="D75" s="223" t="s">
        <v>156</v>
      </c>
      <c r="E75" s="224">
        <v>496.36200000000002</v>
      </c>
      <c r="F75" s="225"/>
      <c r="G75" s="226">
        <f>ROUND(E75*F75,2)</f>
        <v>0</v>
      </c>
      <c r="H75" s="225"/>
      <c r="I75" s="226">
        <f>ROUND(E75*H75,2)</f>
        <v>0</v>
      </c>
      <c r="J75" s="225"/>
      <c r="K75" s="226">
        <f>ROUND(E75*J75,2)</f>
        <v>0</v>
      </c>
      <c r="L75" s="226">
        <v>21</v>
      </c>
      <c r="M75" s="226">
        <f>G75*(1+L75/100)</f>
        <v>0</v>
      </c>
      <c r="N75" s="226">
        <v>0</v>
      </c>
      <c r="O75" s="226">
        <f>ROUND(E75*N75,2)</f>
        <v>0</v>
      </c>
      <c r="P75" s="226">
        <v>0</v>
      </c>
      <c r="Q75" s="226">
        <f>ROUND(E75*P75,2)</f>
        <v>0</v>
      </c>
      <c r="R75" s="226" t="s">
        <v>110</v>
      </c>
      <c r="S75" s="226" t="s">
        <v>99</v>
      </c>
      <c r="T75" s="227" t="s">
        <v>111</v>
      </c>
      <c r="U75" s="213">
        <v>0.32700000000000001</v>
      </c>
      <c r="V75" s="213">
        <f>ROUND(E75*U75,2)</f>
        <v>162.31</v>
      </c>
      <c r="W75" s="21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112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11"/>
      <c r="B76" s="212"/>
      <c r="C76" s="249" t="s">
        <v>163</v>
      </c>
      <c r="D76" s="248"/>
      <c r="E76" s="248"/>
      <c r="F76" s="248"/>
      <c r="G76" s="248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114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21">
        <v>13</v>
      </c>
      <c r="B77" s="222" t="s">
        <v>164</v>
      </c>
      <c r="C77" s="238" t="s">
        <v>165</v>
      </c>
      <c r="D77" s="223" t="s">
        <v>156</v>
      </c>
      <c r="E77" s="224">
        <v>100.104</v>
      </c>
      <c r="F77" s="225"/>
      <c r="G77" s="226">
        <f>ROUND(E77*F77,2)</f>
        <v>0</v>
      </c>
      <c r="H77" s="225"/>
      <c r="I77" s="226">
        <f>ROUND(E77*H77,2)</f>
        <v>0</v>
      </c>
      <c r="J77" s="225"/>
      <c r="K77" s="226">
        <f>ROUND(E77*J77,2)</f>
        <v>0</v>
      </c>
      <c r="L77" s="226">
        <v>21</v>
      </c>
      <c r="M77" s="226">
        <f>G77*(1+L77/100)</f>
        <v>0</v>
      </c>
      <c r="N77" s="226">
        <v>7.2000000000000005E-4</v>
      </c>
      <c r="O77" s="226">
        <f>ROUND(E77*N77,2)</f>
        <v>7.0000000000000007E-2</v>
      </c>
      <c r="P77" s="226">
        <v>0</v>
      </c>
      <c r="Q77" s="226">
        <f>ROUND(E77*P77,2)</f>
        <v>0</v>
      </c>
      <c r="R77" s="226" t="s">
        <v>110</v>
      </c>
      <c r="S77" s="226" t="s">
        <v>99</v>
      </c>
      <c r="T77" s="227" t="s">
        <v>111</v>
      </c>
      <c r="U77" s="213">
        <v>0.26200000000000001</v>
      </c>
      <c r="V77" s="213">
        <f>ROUND(E77*U77,2)</f>
        <v>26.23</v>
      </c>
      <c r="W77" s="21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112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11"/>
      <c r="B78" s="212"/>
      <c r="C78" s="250" t="s">
        <v>166</v>
      </c>
      <c r="D78" s="243"/>
      <c r="E78" s="244">
        <v>100.104</v>
      </c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116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21">
        <v>14</v>
      </c>
      <c r="B79" s="222" t="s">
        <v>167</v>
      </c>
      <c r="C79" s="238" t="s">
        <v>168</v>
      </c>
      <c r="D79" s="223" t="s">
        <v>156</v>
      </c>
      <c r="E79" s="224">
        <v>100.104</v>
      </c>
      <c r="F79" s="225"/>
      <c r="G79" s="226">
        <f>ROUND(E79*F79,2)</f>
        <v>0</v>
      </c>
      <c r="H79" s="225"/>
      <c r="I79" s="226">
        <f>ROUND(E79*H79,2)</f>
        <v>0</v>
      </c>
      <c r="J79" s="225"/>
      <c r="K79" s="226">
        <f>ROUND(E79*J79,2)</f>
        <v>0</v>
      </c>
      <c r="L79" s="226">
        <v>21</v>
      </c>
      <c r="M79" s="226">
        <f>G79*(1+L79/100)</f>
        <v>0</v>
      </c>
      <c r="N79" s="226">
        <v>0</v>
      </c>
      <c r="O79" s="226">
        <f>ROUND(E79*N79,2)</f>
        <v>0</v>
      </c>
      <c r="P79" s="226">
        <v>0</v>
      </c>
      <c r="Q79" s="226">
        <f>ROUND(E79*P79,2)</f>
        <v>0</v>
      </c>
      <c r="R79" s="226" t="s">
        <v>110</v>
      </c>
      <c r="S79" s="226" t="s">
        <v>99</v>
      </c>
      <c r="T79" s="227" t="s">
        <v>111</v>
      </c>
      <c r="U79" s="213">
        <v>0.17100000000000001</v>
      </c>
      <c r="V79" s="213">
        <f>ROUND(E79*U79,2)</f>
        <v>17.12</v>
      </c>
      <c r="W79" s="21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112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">
      <c r="A80" s="211"/>
      <c r="B80" s="212"/>
      <c r="C80" s="249" t="s">
        <v>169</v>
      </c>
      <c r="D80" s="248"/>
      <c r="E80" s="248"/>
      <c r="F80" s="248"/>
      <c r="G80" s="248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114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 x14ac:dyDescent="0.2">
      <c r="A81" s="221">
        <v>15</v>
      </c>
      <c r="B81" s="222" t="s">
        <v>170</v>
      </c>
      <c r="C81" s="238" t="s">
        <v>171</v>
      </c>
      <c r="D81" s="223" t="s">
        <v>123</v>
      </c>
      <c r="E81" s="224">
        <v>113.31359999999999</v>
      </c>
      <c r="F81" s="225"/>
      <c r="G81" s="226">
        <f>ROUND(E81*F81,2)</f>
        <v>0</v>
      </c>
      <c r="H81" s="225"/>
      <c r="I81" s="226">
        <f>ROUND(E81*H81,2)</f>
        <v>0</v>
      </c>
      <c r="J81" s="225"/>
      <c r="K81" s="226">
        <f>ROUND(E81*J81,2)</f>
        <v>0</v>
      </c>
      <c r="L81" s="226">
        <v>21</v>
      </c>
      <c r="M81" s="226">
        <f>G81*(1+L81/100)</f>
        <v>0</v>
      </c>
      <c r="N81" s="226">
        <v>4.8999999999999998E-4</v>
      </c>
      <c r="O81" s="226">
        <f>ROUND(E81*N81,2)</f>
        <v>0.06</v>
      </c>
      <c r="P81" s="226">
        <v>0</v>
      </c>
      <c r="Q81" s="226">
        <f>ROUND(E81*P81,2)</f>
        <v>0</v>
      </c>
      <c r="R81" s="226" t="s">
        <v>110</v>
      </c>
      <c r="S81" s="226" t="s">
        <v>99</v>
      </c>
      <c r="T81" s="227" t="s">
        <v>111</v>
      </c>
      <c r="U81" s="213">
        <v>0.14199999999999999</v>
      </c>
      <c r="V81" s="213">
        <f>ROUND(E81*U81,2)</f>
        <v>16.09</v>
      </c>
      <c r="W81" s="21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112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 x14ac:dyDescent="0.2">
      <c r="A82" s="211"/>
      <c r="B82" s="212"/>
      <c r="C82" s="249" t="s">
        <v>172</v>
      </c>
      <c r="D82" s="248"/>
      <c r="E82" s="248"/>
      <c r="F82" s="248"/>
      <c r="G82" s="248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114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11"/>
      <c r="B83" s="212"/>
      <c r="C83" s="250" t="s">
        <v>173</v>
      </c>
      <c r="D83" s="243"/>
      <c r="E83" s="244">
        <v>113.31359999999999</v>
      </c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116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21">
        <v>16</v>
      </c>
      <c r="B84" s="222" t="s">
        <v>174</v>
      </c>
      <c r="C84" s="238" t="s">
        <v>175</v>
      </c>
      <c r="D84" s="223" t="s">
        <v>123</v>
      </c>
      <c r="E84" s="224">
        <v>113.31359999999999</v>
      </c>
      <c r="F84" s="225"/>
      <c r="G84" s="226">
        <f>ROUND(E84*F84,2)</f>
        <v>0</v>
      </c>
      <c r="H84" s="225"/>
      <c r="I84" s="226">
        <f>ROUND(E84*H84,2)</f>
        <v>0</v>
      </c>
      <c r="J84" s="225"/>
      <c r="K84" s="226">
        <f>ROUND(E84*J84,2)</f>
        <v>0</v>
      </c>
      <c r="L84" s="226">
        <v>21</v>
      </c>
      <c r="M84" s="226">
        <f>G84*(1+L84/100)</f>
        <v>0</v>
      </c>
      <c r="N84" s="226">
        <v>0</v>
      </c>
      <c r="O84" s="226">
        <f>ROUND(E84*N84,2)</f>
        <v>0</v>
      </c>
      <c r="P84" s="226">
        <v>0</v>
      </c>
      <c r="Q84" s="226">
        <f>ROUND(E84*P84,2)</f>
        <v>0</v>
      </c>
      <c r="R84" s="226" t="s">
        <v>110</v>
      </c>
      <c r="S84" s="226" t="s">
        <v>99</v>
      </c>
      <c r="T84" s="227" t="s">
        <v>111</v>
      </c>
      <c r="U84" s="213">
        <v>0.04</v>
      </c>
      <c r="V84" s="213">
        <f>ROUND(E84*U84,2)</f>
        <v>4.53</v>
      </c>
      <c r="W84" s="21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112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211"/>
      <c r="B85" s="212"/>
      <c r="C85" s="249" t="s">
        <v>176</v>
      </c>
      <c r="D85" s="248"/>
      <c r="E85" s="248"/>
      <c r="F85" s="248"/>
      <c r="G85" s="248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114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11"/>
      <c r="B86" s="212"/>
      <c r="C86" s="250" t="s">
        <v>173</v>
      </c>
      <c r="D86" s="243"/>
      <c r="E86" s="244">
        <v>113.31359999999999</v>
      </c>
      <c r="F86" s="213"/>
      <c r="G86" s="213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116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21">
        <v>17</v>
      </c>
      <c r="B87" s="222" t="s">
        <v>177</v>
      </c>
      <c r="C87" s="238" t="s">
        <v>178</v>
      </c>
      <c r="D87" s="223" t="s">
        <v>123</v>
      </c>
      <c r="E87" s="224">
        <v>113.31359999999999</v>
      </c>
      <c r="F87" s="225"/>
      <c r="G87" s="226">
        <f>ROUND(E87*F87,2)</f>
        <v>0</v>
      </c>
      <c r="H87" s="225"/>
      <c r="I87" s="226">
        <f>ROUND(E87*H87,2)</f>
        <v>0</v>
      </c>
      <c r="J87" s="225"/>
      <c r="K87" s="226">
        <f>ROUND(E87*J87,2)</f>
        <v>0</v>
      </c>
      <c r="L87" s="226">
        <v>21</v>
      </c>
      <c r="M87" s="226">
        <f>G87*(1+L87/100)</f>
        <v>0</v>
      </c>
      <c r="N87" s="226">
        <v>0</v>
      </c>
      <c r="O87" s="226">
        <f>ROUND(E87*N87,2)</f>
        <v>0</v>
      </c>
      <c r="P87" s="226">
        <v>0</v>
      </c>
      <c r="Q87" s="226">
        <f>ROUND(E87*P87,2)</f>
        <v>0</v>
      </c>
      <c r="R87" s="226" t="s">
        <v>110</v>
      </c>
      <c r="S87" s="226" t="s">
        <v>99</v>
      </c>
      <c r="T87" s="227" t="s">
        <v>111</v>
      </c>
      <c r="U87" s="213">
        <v>4.1000000000000002E-2</v>
      </c>
      <c r="V87" s="213">
        <f>ROUND(E87*U87,2)</f>
        <v>4.6500000000000004</v>
      </c>
      <c r="W87" s="21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112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11"/>
      <c r="B88" s="212"/>
      <c r="C88" s="250" t="s">
        <v>173</v>
      </c>
      <c r="D88" s="243"/>
      <c r="E88" s="244">
        <v>113.31359999999999</v>
      </c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116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21">
        <v>18</v>
      </c>
      <c r="B89" s="222" t="s">
        <v>179</v>
      </c>
      <c r="C89" s="238" t="s">
        <v>180</v>
      </c>
      <c r="D89" s="223" t="s">
        <v>123</v>
      </c>
      <c r="E89" s="224">
        <v>106.96993999999999</v>
      </c>
      <c r="F89" s="225"/>
      <c r="G89" s="226">
        <f>ROUND(E89*F89,2)</f>
        <v>0</v>
      </c>
      <c r="H89" s="225"/>
      <c r="I89" s="226">
        <f>ROUND(E89*H89,2)</f>
        <v>0</v>
      </c>
      <c r="J89" s="225"/>
      <c r="K89" s="226">
        <f>ROUND(E89*J89,2)</f>
        <v>0</v>
      </c>
      <c r="L89" s="226">
        <v>21</v>
      </c>
      <c r="M89" s="226">
        <f>G89*(1+L89/100)</f>
        <v>0</v>
      </c>
      <c r="N89" s="226">
        <v>0</v>
      </c>
      <c r="O89" s="226">
        <f>ROUND(E89*N89,2)</f>
        <v>0</v>
      </c>
      <c r="P89" s="226">
        <v>0</v>
      </c>
      <c r="Q89" s="226">
        <f>ROUND(E89*P89,2)</f>
        <v>0</v>
      </c>
      <c r="R89" s="226" t="s">
        <v>110</v>
      </c>
      <c r="S89" s="226" t="s">
        <v>99</v>
      </c>
      <c r="T89" s="227" t="s">
        <v>111</v>
      </c>
      <c r="U89" s="213">
        <v>0.51900000000000002</v>
      </c>
      <c r="V89" s="213">
        <f>ROUND(E89*U89,2)</f>
        <v>55.52</v>
      </c>
      <c r="W89" s="21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112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 x14ac:dyDescent="0.2">
      <c r="A90" s="211"/>
      <c r="B90" s="212"/>
      <c r="C90" s="249" t="s">
        <v>181</v>
      </c>
      <c r="D90" s="248"/>
      <c r="E90" s="248"/>
      <c r="F90" s="248"/>
      <c r="G90" s="248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114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11"/>
      <c r="B91" s="212"/>
      <c r="C91" s="250" t="s">
        <v>182</v>
      </c>
      <c r="D91" s="243"/>
      <c r="E91" s="244">
        <v>106.96993999999999</v>
      </c>
      <c r="F91" s="213"/>
      <c r="G91" s="21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116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 x14ac:dyDescent="0.2">
      <c r="A92" s="221">
        <v>19</v>
      </c>
      <c r="B92" s="222" t="s">
        <v>183</v>
      </c>
      <c r="C92" s="238" t="s">
        <v>184</v>
      </c>
      <c r="D92" s="223" t="s">
        <v>123</v>
      </c>
      <c r="E92" s="224">
        <v>13.597630000000001</v>
      </c>
      <c r="F92" s="225"/>
      <c r="G92" s="226">
        <f>ROUND(E92*F92,2)</f>
        <v>0</v>
      </c>
      <c r="H92" s="225"/>
      <c r="I92" s="226">
        <f>ROUND(E92*H92,2)</f>
        <v>0</v>
      </c>
      <c r="J92" s="225"/>
      <c r="K92" s="226">
        <f>ROUND(E92*J92,2)</f>
        <v>0</v>
      </c>
      <c r="L92" s="226">
        <v>21</v>
      </c>
      <c r="M92" s="226">
        <f>G92*(1+L92/100)</f>
        <v>0</v>
      </c>
      <c r="N92" s="226">
        <v>0</v>
      </c>
      <c r="O92" s="226">
        <f>ROUND(E92*N92,2)</f>
        <v>0</v>
      </c>
      <c r="P92" s="226">
        <v>0</v>
      </c>
      <c r="Q92" s="226">
        <f>ROUND(E92*P92,2)</f>
        <v>0</v>
      </c>
      <c r="R92" s="226" t="s">
        <v>110</v>
      </c>
      <c r="S92" s="226" t="s">
        <v>99</v>
      </c>
      <c r="T92" s="227" t="s">
        <v>111</v>
      </c>
      <c r="U92" s="213">
        <v>0.626</v>
      </c>
      <c r="V92" s="213">
        <f>ROUND(E92*U92,2)</f>
        <v>8.51</v>
      </c>
      <c r="W92" s="21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112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11"/>
      <c r="B93" s="212"/>
      <c r="C93" s="249" t="s">
        <v>181</v>
      </c>
      <c r="D93" s="248"/>
      <c r="E93" s="248"/>
      <c r="F93" s="248"/>
      <c r="G93" s="248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114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11"/>
      <c r="B94" s="212"/>
      <c r="C94" s="250" t="s">
        <v>185</v>
      </c>
      <c r="D94" s="243"/>
      <c r="E94" s="244">
        <v>13.597630000000001</v>
      </c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116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21">
        <v>20</v>
      </c>
      <c r="B95" s="222" t="s">
        <v>186</v>
      </c>
      <c r="C95" s="238" t="s">
        <v>187</v>
      </c>
      <c r="D95" s="223" t="s">
        <v>123</v>
      </c>
      <c r="E95" s="224">
        <v>106.96993999999999</v>
      </c>
      <c r="F95" s="225"/>
      <c r="G95" s="226">
        <f>ROUND(E95*F95,2)</f>
        <v>0</v>
      </c>
      <c r="H95" s="225"/>
      <c r="I95" s="226">
        <f>ROUND(E95*H95,2)</f>
        <v>0</v>
      </c>
      <c r="J95" s="225"/>
      <c r="K95" s="226">
        <f>ROUND(E95*J95,2)</f>
        <v>0</v>
      </c>
      <c r="L95" s="226">
        <v>21</v>
      </c>
      <c r="M95" s="226">
        <f>G95*(1+L95/100)</f>
        <v>0</v>
      </c>
      <c r="N95" s="226">
        <v>0</v>
      </c>
      <c r="O95" s="226">
        <f>ROUND(E95*N95,2)</f>
        <v>0</v>
      </c>
      <c r="P95" s="226">
        <v>0</v>
      </c>
      <c r="Q95" s="226">
        <f>ROUND(E95*P95,2)</f>
        <v>0</v>
      </c>
      <c r="R95" s="226" t="s">
        <v>110</v>
      </c>
      <c r="S95" s="226" t="s">
        <v>99</v>
      </c>
      <c r="T95" s="227" t="s">
        <v>111</v>
      </c>
      <c r="U95" s="213">
        <v>0.72899999999999998</v>
      </c>
      <c r="V95" s="213">
        <f>ROUND(E95*U95,2)</f>
        <v>77.98</v>
      </c>
      <c r="W95" s="21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112</v>
      </c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211"/>
      <c r="B96" s="212"/>
      <c r="C96" s="249" t="s">
        <v>181</v>
      </c>
      <c r="D96" s="248"/>
      <c r="E96" s="248"/>
      <c r="F96" s="248"/>
      <c r="G96" s="248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114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11"/>
      <c r="B97" s="212"/>
      <c r="C97" s="250" t="s">
        <v>188</v>
      </c>
      <c r="D97" s="243"/>
      <c r="E97" s="244">
        <v>106.96993999999999</v>
      </c>
      <c r="F97" s="213"/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116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21">
        <v>21</v>
      </c>
      <c r="B98" s="222" t="s">
        <v>189</v>
      </c>
      <c r="C98" s="238" t="s">
        <v>190</v>
      </c>
      <c r="D98" s="223" t="s">
        <v>123</v>
      </c>
      <c r="E98" s="224">
        <v>13.597630000000001</v>
      </c>
      <c r="F98" s="225"/>
      <c r="G98" s="226">
        <f>ROUND(E98*F98,2)</f>
        <v>0</v>
      </c>
      <c r="H98" s="225"/>
      <c r="I98" s="226">
        <f>ROUND(E98*H98,2)</f>
        <v>0</v>
      </c>
      <c r="J98" s="225"/>
      <c r="K98" s="226">
        <f>ROUND(E98*J98,2)</f>
        <v>0</v>
      </c>
      <c r="L98" s="226">
        <v>21</v>
      </c>
      <c r="M98" s="226">
        <f>G98*(1+L98/100)</f>
        <v>0</v>
      </c>
      <c r="N98" s="226">
        <v>0</v>
      </c>
      <c r="O98" s="226">
        <f>ROUND(E98*N98,2)</f>
        <v>0</v>
      </c>
      <c r="P98" s="226">
        <v>0</v>
      </c>
      <c r="Q98" s="226">
        <f>ROUND(E98*P98,2)</f>
        <v>0</v>
      </c>
      <c r="R98" s="226" t="s">
        <v>110</v>
      </c>
      <c r="S98" s="226" t="s">
        <v>99</v>
      </c>
      <c r="T98" s="227" t="s">
        <v>111</v>
      </c>
      <c r="U98" s="213">
        <v>0.91300000000000003</v>
      </c>
      <c r="V98" s="213">
        <f>ROUND(E98*U98,2)</f>
        <v>12.41</v>
      </c>
      <c r="W98" s="21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112</v>
      </c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 x14ac:dyDescent="0.2">
      <c r="A99" s="211"/>
      <c r="B99" s="212"/>
      <c r="C99" s="249" t="s">
        <v>181</v>
      </c>
      <c r="D99" s="248"/>
      <c r="E99" s="248"/>
      <c r="F99" s="248"/>
      <c r="G99" s="248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114</v>
      </c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 x14ac:dyDescent="0.2">
      <c r="A100" s="211"/>
      <c r="B100" s="212"/>
      <c r="C100" s="250" t="s">
        <v>185</v>
      </c>
      <c r="D100" s="243"/>
      <c r="E100" s="244">
        <v>13.597630000000001</v>
      </c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116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ht="22.5" outlineLevel="1" x14ac:dyDescent="0.2">
      <c r="A101" s="221">
        <v>22</v>
      </c>
      <c r="B101" s="222" t="s">
        <v>191</v>
      </c>
      <c r="C101" s="238" t="s">
        <v>192</v>
      </c>
      <c r="D101" s="223" t="s">
        <v>123</v>
      </c>
      <c r="E101" s="224">
        <v>251.14739</v>
      </c>
      <c r="F101" s="225"/>
      <c r="G101" s="226">
        <f>ROUND(E101*F101,2)</f>
        <v>0</v>
      </c>
      <c r="H101" s="225"/>
      <c r="I101" s="226">
        <f>ROUND(E101*H101,2)</f>
        <v>0</v>
      </c>
      <c r="J101" s="225"/>
      <c r="K101" s="226">
        <f>ROUND(E101*J101,2)</f>
        <v>0</v>
      </c>
      <c r="L101" s="226">
        <v>21</v>
      </c>
      <c r="M101" s="226">
        <f>G101*(1+L101/100)</f>
        <v>0</v>
      </c>
      <c r="N101" s="226">
        <v>0</v>
      </c>
      <c r="O101" s="226">
        <f>ROUND(E101*N101,2)</f>
        <v>0</v>
      </c>
      <c r="P101" s="226">
        <v>0</v>
      </c>
      <c r="Q101" s="226">
        <f>ROUND(E101*P101,2)</f>
        <v>0</v>
      </c>
      <c r="R101" s="226" t="s">
        <v>110</v>
      </c>
      <c r="S101" s="226" t="s">
        <v>99</v>
      </c>
      <c r="T101" s="227" t="s">
        <v>111</v>
      </c>
      <c r="U101" s="213">
        <v>1.0999999999999999E-2</v>
      </c>
      <c r="V101" s="213">
        <f>ROUND(E101*U101,2)</f>
        <v>2.76</v>
      </c>
      <c r="W101" s="21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112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11"/>
      <c r="B102" s="212"/>
      <c r="C102" s="249" t="s">
        <v>193</v>
      </c>
      <c r="D102" s="248"/>
      <c r="E102" s="248"/>
      <c r="F102" s="248"/>
      <c r="G102" s="248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114</v>
      </c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 x14ac:dyDescent="0.2">
      <c r="A103" s="211"/>
      <c r="B103" s="212"/>
      <c r="C103" s="251" t="s">
        <v>125</v>
      </c>
      <c r="D103" s="245"/>
      <c r="E103" s="246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116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11"/>
      <c r="B104" s="212"/>
      <c r="C104" s="252" t="s">
        <v>194</v>
      </c>
      <c r="D104" s="245"/>
      <c r="E104" s="246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116</v>
      </c>
      <c r="AH104" s="204">
        <v>2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11"/>
      <c r="B105" s="212"/>
      <c r="C105" s="252" t="s">
        <v>195</v>
      </c>
      <c r="D105" s="245"/>
      <c r="E105" s="246">
        <v>74.474999999999994</v>
      </c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116</v>
      </c>
      <c r="AH105" s="204">
        <v>2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11"/>
      <c r="B106" s="212"/>
      <c r="C106" s="252" t="s">
        <v>196</v>
      </c>
      <c r="D106" s="245"/>
      <c r="E106" s="246">
        <v>21.248069999999998</v>
      </c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116</v>
      </c>
      <c r="AH106" s="204">
        <v>2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11"/>
      <c r="B107" s="212"/>
      <c r="C107" s="252" t="s">
        <v>197</v>
      </c>
      <c r="D107" s="245"/>
      <c r="E107" s="246"/>
      <c r="F107" s="213"/>
      <c r="G107" s="213"/>
      <c r="H107" s="213"/>
      <c r="I107" s="213"/>
      <c r="J107" s="213"/>
      <c r="K107" s="213"/>
      <c r="L107" s="213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  <c r="W107" s="21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116</v>
      </c>
      <c r="AH107" s="204">
        <v>2</v>
      </c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11"/>
      <c r="B108" s="212"/>
      <c r="C108" s="252" t="s">
        <v>198</v>
      </c>
      <c r="D108" s="245"/>
      <c r="E108" s="246">
        <v>1.4550000000000001</v>
      </c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116</v>
      </c>
      <c r="AH108" s="204">
        <v>2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11"/>
      <c r="B109" s="212"/>
      <c r="C109" s="252" t="s">
        <v>199</v>
      </c>
      <c r="D109" s="245"/>
      <c r="E109" s="246">
        <v>2.6040000000000001</v>
      </c>
      <c r="F109" s="213"/>
      <c r="G109" s="213"/>
      <c r="H109" s="213"/>
      <c r="I109" s="213"/>
      <c r="J109" s="213"/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116</v>
      </c>
      <c r="AH109" s="204">
        <v>2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11"/>
      <c r="B110" s="212"/>
      <c r="C110" s="252" t="s">
        <v>200</v>
      </c>
      <c r="D110" s="245"/>
      <c r="E110" s="246">
        <v>18.395399999999999</v>
      </c>
      <c r="F110" s="213"/>
      <c r="G110" s="213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  <c r="W110" s="21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116</v>
      </c>
      <c r="AH110" s="204">
        <v>2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11"/>
      <c r="B111" s="212"/>
      <c r="C111" s="252" t="s">
        <v>201</v>
      </c>
      <c r="D111" s="245"/>
      <c r="E111" s="246">
        <v>9.53932</v>
      </c>
      <c r="F111" s="213"/>
      <c r="G111" s="213"/>
      <c r="H111" s="213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  <c r="W111" s="21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116</v>
      </c>
      <c r="AH111" s="204">
        <v>2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11"/>
      <c r="B112" s="212"/>
      <c r="C112" s="252" t="s">
        <v>202</v>
      </c>
      <c r="D112" s="245"/>
      <c r="E112" s="246">
        <v>374.57799999999997</v>
      </c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116</v>
      </c>
      <c r="AH112" s="204">
        <v>2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11"/>
      <c r="B113" s="212"/>
      <c r="C113" s="251" t="s">
        <v>127</v>
      </c>
      <c r="D113" s="245"/>
      <c r="E113" s="246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  <c r="W113" s="21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116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11"/>
      <c r="B114" s="212"/>
      <c r="C114" s="250" t="s">
        <v>203</v>
      </c>
      <c r="D114" s="243"/>
      <c r="E114" s="244">
        <v>251.1474</v>
      </c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  <c r="W114" s="21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116</v>
      </c>
      <c r="AH114" s="204">
        <v>0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ht="22.5" outlineLevel="1" x14ac:dyDescent="0.2">
      <c r="A115" s="221">
        <v>23</v>
      </c>
      <c r="B115" s="222" t="s">
        <v>204</v>
      </c>
      <c r="C115" s="238" t="s">
        <v>205</v>
      </c>
      <c r="D115" s="223" t="s">
        <v>123</v>
      </c>
      <c r="E115" s="224">
        <v>251.14739</v>
      </c>
      <c r="F115" s="225"/>
      <c r="G115" s="226">
        <f>ROUND(E115*F115,2)</f>
        <v>0</v>
      </c>
      <c r="H115" s="225"/>
      <c r="I115" s="226">
        <f>ROUND(E115*H115,2)</f>
        <v>0</v>
      </c>
      <c r="J115" s="225"/>
      <c r="K115" s="226">
        <f>ROUND(E115*J115,2)</f>
        <v>0</v>
      </c>
      <c r="L115" s="226">
        <v>21</v>
      </c>
      <c r="M115" s="226">
        <f>G115*(1+L115/100)</f>
        <v>0</v>
      </c>
      <c r="N115" s="226">
        <v>0</v>
      </c>
      <c r="O115" s="226">
        <f>ROUND(E115*N115,2)</f>
        <v>0</v>
      </c>
      <c r="P115" s="226">
        <v>0</v>
      </c>
      <c r="Q115" s="226">
        <f>ROUND(E115*P115,2)</f>
        <v>0</v>
      </c>
      <c r="R115" s="226" t="s">
        <v>110</v>
      </c>
      <c r="S115" s="226" t="s">
        <v>99</v>
      </c>
      <c r="T115" s="227" t="s">
        <v>111</v>
      </c>
      <c r="U115" s="213">
        <v>1.2E-2</v>
      </c>
      <c r="V115" s="213">
        <f>ROUND(E115*U115,2)</f>
        <v>3.01</v>
      </c>
      <c r="W115" s="21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112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 x14ac:dyDescent="0.2">
      <c r="A116" s="211"/>
      <c r="B116" s="212"/>
      <c r="C116" s="249" t="s">
        <v>193</v>
      </c>
      <c r="D116" s="248"/>
      <c r="E116" s="248"/>
      <c r="F116" s="248"/>
      <c r="G116" s="248"/>
      <c r="H116" s="213"/>
      <c r="I116" s="213"/>
      <c r="J116" s="213"/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114</v>
      </c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11"/>
      <c r="B117" s="212"/>
      <c r="C117" s="251" t="s">
        <v>125</v>
      </c>
      <c r="D117" s="245"/>
      <c r="E117" s="246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116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11"/>
      <c r="B118" s="212"/>
      <c r="C118" s="252" t="s">
        <v>194</v>
      </c>
      <c r="D118" s="245"/>
      <c r="E118" s="246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116</v>
      </c>
      <c r="AH118" s="204">
        <v>2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11"/>
      <c r="B119" s="212"/>
      <c r="C119" s="252" t="s">
        <v>195</v>
      </c>
      <c r="D119" s="245"/>
      <c r="E119" s="246">
        <v>74.474999999999994</v>
      </c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116</v>
      </c>
      <c r="AH119" s="204">
        <v>2</v>
      </c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11"/>
      <c r="B120" s="212"/>
      <c r="C120" s="252" t="s">
        <v>196</v>
      </c>
      <c r="D120" s="245"/>
      <c r="E120" s="246">
        <v>21.248069999999998</v>
      </c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116</v>
      </c>
      <c r="AH120" s="204">
        <v>2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 x14ac:dyDescent="0.2">
      <c r="A121" s="211"/>
      <c r="B121" s="212"/>
      <c r="C121" s="252" t="s">
        <v>197</v>
      </c>
      <c r="D121" s="245"/>
      <c r="E121" s="246"/>
      <c r="F121" s="213"/>
      <c r="G121" s="213"/>
      <c r="H121" s="213"/>
      <c r="I121" s="213"/>
      <c r="J121" s="213"/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116</v>
      </c>
      <c r="AH121" s="204">
        <v>2</v>
      </c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 x14ac:dyDescent="0.2">
      <c r="A122" s="211"/>
      <c r="B122" s="212"/>
      <c r="C122" s="252" t="s">
        <v>198</v>
      </c>
      <c r="D122" s="245"/>
      <c r="E122" s="246">
        <v>1.4550000000000001</v>
      </c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116</v>
      </c>
      <c r="AH122" s="204">
        <v>2</v>
      </c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211"/>
      <c r="B123" s="212"/>
      <c r="C123" s="252" t="s">
        <v>199</v>
      </c>
      <c r="D123" s="245"/>
      <c r="E123" s="246">
        <v>2.6040000000000001</v>
      </c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116</v>
      </c>
      <c r="AH123" s="204">
        <v>2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11"/>
      <c r="B124" s="212"/>
      <c r="C124" s="252" t="s">
        <v>200</v>
      </c>
      <c r="D124" s="245"/>
      <c r="E124" s="246">
        <v>18.395399999999999</v>
      </c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116</v>
      </c>
      <c r="AH124" s="204">
        <v>2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 x14ac:dyDescent="0.2">
      <c r="A125" s="211"/>
      <c r="B125" s="212"/>
      <c r="C125" s="252" t="s">
        <v>201</v>
      </c>
      <c r="D125" s="245"/>
      <c r="E125" s="246">
        <v>9.53932</v>
      </c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116</v>
      </c>
      <c r="AH125" s="204">
        <v>2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 x14ac:dyDescent="0.2">
      <c r="A126" s="211"/>
      <c r="B126" s="212"/>
      <c r="C126" s="252" t="s">
        <v>202</v>
      </c>
      <c r="D126" s="245"/>
      <c r="E126" s="246">
        <v>374.57799999999997</v>
      </c>
      <c r="F126" s="213"/>
      <c r="G126" s="213"/>
      <c r="H126" s="213"/>
      <c r="I126" s="213"/>
      <c r="J126" s="213"/>
      <c r="K126" s="213"/>
      <c r="L126" s="213"/>
      <c r="M126" s="213"/>
      <c r="N126" s="213"/>
      <c r="O126" s="213"/>
      <c r="P126" s="213"/>
      <c r="Q126" s="213"/>
      <c r="R126" s="213"/>
      <c r="S126" s="213"/>
      <c r="T126" s="213"/>
      <c r="U126" s="213"/>
      <c r="V126" s="213"/>
      <c r="W126" s="21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116</v>
      </c>
      <c r="AH126" s="204">
        <v>2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 x14ac:dyDescent="0.2">
      <c r="A127" s="211"/>
      <c r="B127" s="212"/>
      <c r="C127" s="251" t="s">
        <v>127</v>
      </c>
      <c r="D127" s="245"/>
      <c r="E127" s="246"/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116</v>
      </c>
      <c r="AH127" s="204"/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 x14ac:dyDescent="0.2">
      <c r="A128" s="211"/>
      <c r="B128" s="212"/>
      <c r="C128" s="250" t="s">
        <v>203</v>
      </c>
      <c r="D128" s="243"/>
      <c r="E128" s="244">
        <v>251.1474</v>
      </c>
      <c r="F128" s="213"/>
      <c r="G128" s="213"/>
      <c r="H128" s="213"/>
      <c r="I128" s="213"/>
      <c r="J128" s="213"/>
      <c r="K128" s="213"/>
      <c r="L128" s="213"/>
      <c r="M128" s="213"/>
      <c r="N128" s="213"/>
      <c r="O128" s="213"/>
      <c r="P128" s="213"/>
      <c r="Q128" s="213"/>
      <c r="R128" s="213"/>
      <c r="S128" s="213"/>
      <c r="T128" s="213"/>
      <c r="U128" s="213"/>
      <c r="V128" s="213"/>
      <c r="W128" s="21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116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ht="22.5" outlineLevel="1" x14ac:dyDescent="0.2">
      <c r="A129" s="221">
        <v>24</v>
      </c>
      <c r="B129" s="222" t="s">
        <v>206</v>
      </c>
      <c r="C129" s="238" t="s">
        <v>207</v>
      </c>
      <c r="D129" s="223" t="s">
        <v>123</v>
      </c>
      <c r="E129" s="224">
        <v>251.14739</v>
      </c>
      <c r="F129" s="225"/>
      <c r="G129" s="226">
        <f>ROUND(E129*F129,2)</f>
        <v>0</v>
      </c>
      <c r="H129" s="225"/>
      <c r="I129" s="226">
        <f>ROUND(E129*H129,2)</f>
        <v>0</v>
      </c>
      <c r="J129" s="225"/>
      <c r="K129" s="226">
        <f>ROUND(E129*J129,2)</f>
        <v>0</v>
      </c>
      <c r="L129" s="226">
        <v>21</v>
      </c>
      <c r="M129" s="226">
        <f>G129*(1+L129/100)</f>
        <v>0</v>
      </c>
      <c r="N129" s="226">
        <v>0</v>
      </c>
      <c r="O129" s="226">
        <f>ROUND(E129*N129,2)</f>
        <v>0</v>
      </c>
      <c r="P129" s="226">
        <v>0</v>
      </c>
      <c r="Q129" s="226">
        <f>ROUND(E129*P129,2)</f>
        <v>0</v>
      </c>
      <c r="R129" s="226" t="s">
        <v>110</v>
      </c>
      <c r="S129" s="226" t="s">
        <v>99</v>
      </c>
      <c r="T129" s="227" t="s">
        <v>111</v>
      </c>
      <c r="U129" s="213">
        <v>5.2999999999999999E-2</v>
      </c>
      <c r="V129" s="213">
        <f>ROUND(E129*U129,2)</f>
        <v>13.31</v>
      </c>
      <c r="W129" s="21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112</v>
      </c>
      <c r="AH129" s="204"/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outlineLevel="1" x14ac:dyDescent="0.2">
      <c r="A130" s="211"/>
      <c r="B130" s="212"/>
      <c r="C130" s="250" t="s">
        <v>208</v>
      </c>
      <c r="D130" s="243"/>
      <c r="E130" s="244">
        <v>251.14739</v>
      </c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  <c r="P130" s="213"/>
      <c r="Q130" s="213"/>
      <c r="R130" s="213"/>
      <c r="S130" s="213"/>
      <c r="T130" s="213"/>
      <c r="U130" s="213"/>
      <c r="V130" s="213"/>
      <c r="W130" s="21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116</v>
      </c>
      <c r="AH130" s="204">
        <v>0</v>
      </c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ht="22.5" outlineLevel="1" x14ac:dyDescent="0.2">
      <c r="A131" s="228">
        <v>25</v>
      </c>
      <c r="B131" s="229" t="s">
        <v>209</v>
      </c>
      <c r="C131" s="237" t="s">
        <v>210</v>
      </c>
      <c r="D131" s="230" t="s">
        <v>123</v>
      </c>
      <c r="E131" s="231">
        <v>251.14739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33">
        <v>0</v>
      </c>
      <c r="O131" s="233">
        <f>ROUND(E131*N131,2)</f>
        <v>0</v>
      </c>
      <c r="P131" s="233">
        <v>0</v>
      </c>
      <c r="Q131" s="233">
        <f>ROUND(E131*P131,2)</f>
        <v>0</v>
      </c>
      <c r="R131" s="233" t="s">
        <v>110</v>
      </c>
      <c r="S131" s="233" t="s">
        <v>99</v>
      </c>
      <c r="T131" s="234" t="s">
        <v>111</v>
      </c>
      <c r="U131" s="213">
        <v>6.0999999999999999E-2</v>
      </c>
      <c r="V131" s="213">
        <f>ROUND(E131*U131,2)</f>
        <v>15.32</v>
      </c>
      <c r="W131" s="21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112</v>
      </c>
      <c r="AH131" s="204"/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ht="22.5" outlineLevel="1" x14ac:dyDescent="0.2">
      <c r="A132" s="221">
        <v>26</v>
      </c>
      <c r="B132" s="222" t="s">
        <v>211</v>
      </c>
      <c r="C132" s="238" t="s">
        <v>212</v>
      </c>
      <c r="D132" s="223" t="s">
        <v>123</v>
      </c>
      <c r="E132" s="224">
        <v>502.29478</v>
      </c>
      <c r="F132" s="225"/>
      <c r="G132" s="226">
        <f>ROUND(E132*F132,2)</f>
        <v>0</v>
      </c>
      <c r="H132" s="225"/>
      <c r="I132" s="226">
        <f>ROUND(E132*H132,2)</f>
        <v>0</v>
      </c>
      <c r="J132" s="225"/>
      <c r="K132" s="226">
        <f>ROUND(E132*J132,2)</f>
        <v>0</v>
      </c>
      <c r="L132" s="226">
        <v>21</v>
      </c>
      <c r="M132" s="226">
        <f>G132*(1+L132/100)</f>
        <v>0</v>
      </c>
      <c r="N132" s="226">
        <v>0</v>
      </c>
      <c r="O132" s="226">
        <f>ROUND(E132*N132,2)</f>
        <v>0</v>
      </c>
      <c r="P132" s="226">
        <v>0</v>
      </c>
      <c r="Q132" s="226">
        <f>ROUND(E132*P132,2)</f>
        <v>0</v>
      </c>
      <c r="R132" s="226" t="s">
        <v>110</v>
      </c>
      <c r="S132" s="226" t="s">
        <v>99</v>
      </c>
      <c r="T132" s="227" t="s">
        <v>111</v>
      </c>
      <c r="U132" s="213">
        <v>8.9999999999999993E-3</v>
      </c>
      <c r="V132" s="213">
        <f>ROUND(E132*U132,2)</f>
        <v>4.5199999999999996</v>
      </c>
      <c r="W132" s="21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112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11"/>
      <c r="B133" s="212"/>
      <c r="C133" s="250" t="s">
        <v>213</v>
      </c>
      <c r="D133" s="243"/>
      <c r="E133" s="244">
        <v>502.29478</v>
      </c>
      <c r="F133" s="213"/>
      <c r="G133" s="213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116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ht="22.5" outlineLevel="1" x14ac:dyDescent="0.2">
      <c r="A134" s="221">
        <v>27</v>
      </c>
      <c r="B134" s="222" t="s">
        <v>214</v>
      </c>
      <c r="C134" s="238" t="s">
        <v>215</v>
      </c>
      <c r="D134" s="223" t="s">
        <v>123</v>
      </c>
      <c r="E134" s="224">
        <v>374.57841000000002</v>
      </c>
      <c r="F134" s="225"/>
      <c r="G134" s="226">
        <f>ROUND(E134*F134,2)</f>
        <v>0</v>
      </c>
      <c r="H134" s="225"/>
      <c r="I134" s="226">
        <f>ROUND(E134*H134,2)</f>
        <v>0</v>
      </c>
      <c r="J134" s="225"/>
      <c r="K134" s="226">
        <f>ROUND(E134*J134,2)</f>
        <v>0</v>
      </c>
      <c r="L134" s="226">
        <v>21</v>
      </c>
      <c r="M134" s="226">
        <f>G134*(1+L134/100)</f>
        <v>0</v>
      </c>
      <c r="N134" s="226">
        <v>0</v>
      </c>
      <c r="O134" s="226">
        <f>ROUND(E134*N134,2)</f>
        <v>0</v>
      </c>
      <c r="P134" s="226">
        <v>0</v>
      </c>
      <c r="Q134" s="226">
        <f>ROUND(E134*P134,2)</f>
        <v>0</v>
      </c>
      <c r="R134" s="226" t="s">
        <v>110</v>
      </c>
      <c r="S134" s="226" t="s">
        <v>99</v>
      </c>
      <c r="T134" s="227" t="s">
        <v>111</v>
      </c>
      <c r="U134" s="213">
        <v>0.20200000000000001</v>
      </c>
      <c r="V134" s="213">
        <f>ROUND(E134*U134,2)</f>
        <v>75.66</v>
      </c>
      <c r="W134" s="21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112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11"/>
      <c r="B135" s="212"/>
      <c r="C135" s="249" t="s">
        <v>216</v>
      </c>
      <c r="D135" s="248"/>
      <c r="E135" s="248"/>
      <c r="F135" s="248"/>
      <c r="G135" s="248"/>
      <c r="H135" s="213"/>
      <c r="I135" s="213"/>
      <c r="J135" s="213"/>
      <c r="K135" s="213"/>
      <c r="L135" s="213"/>
      <c r="M135" s="213"/>
      <c r="N135" s="213"/>
      <c r="O135" s="213"/>
      <c r="P135" s="213"/>
      <c r="Q135" s="213"/>
      <c r="R135" s="213"/>
      <c r="S135" s="213"/>
      <c r="T135" s="213"/>
      <c r="U135" s="213"/>
      <c r="V135" s="213"/>
      <c r="W135" s="21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114</v>
      </c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211"/>
      <c r="B136" s="212"/>
      <c r="C136" s="250" t="s">
        <v>217</v>
      </c>
      <c r="D136" s="243"/>
      <c r="E136" s="244">
        <v>502.29520000000002</v>
      </c>
      <c r="F136" s="213"/>
      <c r="G136" s="213"/>
      <c r="H136" s="213"/>
      <c r="I136" s="213"/>
      <c r="J136" s="213"/>
      <c r="K136" s="213"/>
      <c r="L136" s="213"/>
      <c r="M136" s="213"/>
      <c r="N136" s="213"/>
      <c r="O136" s="213"/>
      <c r="P136" s="213"/>
      <c r="Q136" s="213"/>
      <c r="R136" s="213"/>
      <c r="S136" s="213"/>
      <c r="T136" s="213"/>
      <c r="U136" s="213"/>
      <c r="V136" s="213"/>
      <c r="W136" s="21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116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outlineLevel="1" x14ac:dyDescent="0.2">
      <c r="A137" s="211"/>
      <c r="B137" s="212"/>
      <c r="C137" s="250" t="s">
        <v>218</v>
      </c>
      <c r="D137" s="243"/>
      <c r="E137" s="244">
        <v>-127.71679</v>
      </c>
      <c r="F137" s="213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116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 x14ac:dyDescent="0.2">
      <c r="A138" s="221">
        <v>28</v>
      </c>
      <c r="B138" s="222" t="s">
        <v>219</v>
      </c>
      <c r="C138" s="238" t="s">
        <v>220</v>
      </c>
      <c r="D138" s="223" t="s">
        <v>123</v>
      </c>
      <c r="E138" s="224">
        <v>54.902970000000003</v>
      </c>
      <c r="F138" s="225"/>
      <c r="G138" s="226">
        <f>ROUND(E138*F138,2)</f>
        <v>0</v>
      </c>
      <c r="H138" s="225"/>
      <c r="I138" s="226">
        <f>ROUND(E138*H138,2)</f>
        <v>0</v>
      </c>
      <c r="J138" s="225"/>
      <c r="K138" s="226">
        <f>ROUND(E138*J138,2)</f>
        <v>0</v>
      </c>
      <c r="L138" s="226">
        <v>21</v>
      </c>
      <c r="M138" s="226">
        <f>G138*(1+L138/100)</f>
        <v>0</v>
      </c>
      <c r="N138" s="226">
        <v>1.7</v>
      </c>
      <c r="O138" s="226">
        <f>ROUND(E138*N138,2)</f>
        <v>93.34</v>
      </c>
      <c r="P138" s="226">
        <v>0</v>
      </c>
      <c r="Q138" s="226">
        <f>ROUND(E138*P138,2)</f>
        <v>0</v>
      </c>
      <c r="R138" s="226" t="s">
        <v>110</v>
      </c>
      <c r="S138" s="226" t="s">
        <v>99</v>
      </c>
      <c r="T138" s="227" t="s">
        <v>111</v>
      </c>
      <c r="U138" s="213">
        <v>1.587</v>
      </c>
      <c r="V138" s="213">
        <f>ROUND(E138*U138,2)</f>
        <v>87.13</v>
      </c>
      <c r="W138" s="21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112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ht="22.5" outlineLevel="1" x14ac:dyDescent="0.2">
      <c r="A139" s="211"/>
      <c r="B139" s="212"/>
      <c r="C139" s="249" t="s">
        <v>221</v>
      </c>
      <c r="D139" s="248"/>
      <c r="E139" s="248"/>
      <c r="F139" s="248"/>
      <c r="G139" s="248"/>
      <c r="H139" s="213"/>
      <c r="I139" s="213"/>
      <c r="J139" s="213"/>
      <c r="K139" s="213"/>
      <c r="L139" s="213"/>
      <c r="M139" s="213"/>
      <c r="N139" s="213"/>
      <c r="O139" s="213"/>
      <c r="P139" s="213"/>
      <c r="Q139" s="213"/>
      <c r="R139" s="213"/>
      <c r="S139" s="213"/>
      <c r="T139" s="213"/>
      <c r="U139" s="213"/>
      <c r="V139" s="213"/>
      <c r="W139" s="21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114</v>
      </c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47" t="str">
        <f>C139</f>
        <v>sypaninou z vhodných hornin tř. 1 - 4 nebo materiálem připraveným podél výkopu ve vzdálenosti do 3 m od jeho kraje, pro jakoukoliv hloubku výkopu a jakoukoliv míru zhutnění,</v>
      </c>
      <c r="BB139" s="204"/>
      <c r="BC139" s="204"/>
      <c r="BD139" s="204"/>
      <c r="BE139" s="204"/>
      <c r="BF139" s="204"/>
      <c r="BG139" s="204"/>
      <c r="BH139" s="204"/>
    </row>
    <row r="140" spans="1:60" outlineLevel="1" x14ac:dyDescent="0.2">
      <c r="A140" s="211"/>
      <c r="B140" s="212"/>
      <c r="C140" s="250" t="s">
        <v>222</v>
      </c>
      <c r="D140" s="243"/>
      <c r="E140" s="244">
        <v>54.902970000000003</v>
      </c>
      <c r="F140" s="213"/>
      <c r="G140" s="213"/>
      <c r="H140" s="213"/>
      <c r="I140" s="213"/>
      <c r="J140" s="213"/>
      <c r="K140" s="213"/>
      <c r="L140" s="213"/>
      <c r="M140" s="213"/>
      <c r="N140" s="213"/>
      <c r="O140" s="213"/>
      <c r="P140" s="213"/>
      <c r="Q140" s="213"/>
      <c r="R140" s="213"/>
      <c r="S140" s="213"/>
      <c r="T140" s="213"/>
      <c r="U140" s="213"/>
      <c r="V140" s="213"/>
      <c r="W140" s="21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116</v>
      </c>
      <c r="AH140" s="204">
        <v>0</v>
      </c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28">
        <v>29</v>
      </c>
      <c r="B141" s="229" t="s">
        <v>223</v>
      </c>
      <c r="C141" s="237" t="s">
        <v>224</v>
      </c>
      <c r="D141" s="230" t="s">
        <v>123</v>
      </c>
      <c r="E141" s="231">
        <v>251.14739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3" t="s">
        <v>110</v>
      </c>
      <c r="S141" s="233" t="s">
        <v>99</v>
      </c>
      <c r="T141" s="234" t="s">
        <v>111</v>
      </c>
      <c r="U141" s="213">
        <v>0</v>
      </c>
      <c r="V141" s="213">
        <f>ROUND(E141*U141,2)</f>
        <v>0</v>
      </c>
      <c r="W141" s="21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112</v>
      </c>
      <c r="AH141" s="204"/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 x14ac:dyDescent="0.2">
      <c r="A142" s="228">
        <v>30</v>
      </c>
      <c r="B142" s="229" t="s">
        <v>225</v>
      </c>
      <c r="C142" s="237" t="s">
        <v>226</v>
      </c>
      <c r="D142" s="230" t="s">
        <v>123</v>
      </c>
      <c r="E142" s="231">
        <v>251.14739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3" t="s">
        <v>110</v>
      </c>
      <c r="S142" s="233" t="s">
        <v>99</v>
      </c>
      <c r="T142" s="234" t="s">
        <v>111</v>
      </c>
      <c r="U142" s="213">
        <v>0</v>
      </c>
      <c r="V142" s="213">
        <f>ROUND(E142*U142,2)</f>
        <v>0</v>
      </c>
      <c r="W142" s="21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112</v>
      </c>
      <c r="AH142" s="204"/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outlineLevel="1" x14ac:dyDescent="0.2">
      <c r="A143" s="221">
        <v>31</v>
      </c>
      <c r="B143" s="222" t="s">
        <v>227</v>
      </c>
      <c r="C143" s="238" t="s">
        <v>228</v>
      </c>
      <c r="D143" s="223" t="s">
        <v>123</v>
      </c>
      <c r="E143" s="224">
        <v>267.82355999999999</v>
      </c>
      <c r="F143" s="225"/>
      <c r="G143" s="226">
        <f>ROUND(E143*F143,2)</f>
        <v>0</v>
      </c>
      <c r="H143" s="225"/>
      <c r="I143" s="226">
        <f>ROUND(E143*H143,2)</f>
        <v>0</v>
      </c>
      <c r="J143" s="225"/>
      <c r="K143" s="226">
        <f>ROUND(E143*J143,2)</f>
        <v>0</v>
      </c>
      <c r="L143" s="226">
        <v>21</v>
      </c>
      <c r="M143" s="226">
        <f>G143*(1+L143/100)</f>
        <v>0</v>
      </c>
      <c r="N143" s="226">
        <v>1.67</v>
      </c>
      <c r="O143" s="226">
        <f>ROUND(E143*N143,2)</f>
        <v>447.27</v>
      </c>
      <c r="P143" s="226">
        <v>0</v>
      </c>
      <c r="Q143" s="226">
        <f>ROUND(E143*P143,2)</f>
        <v>0</v>
      </c>
      <c r="R143" s="226" t="s">
        <v>229</v>
      </c>
      <c r="S143" s="226" t="s">
        <v>99</v>
      </c>
      <c r="T143" s="227" t="s">
        <v>99</v>
      </c>
      <c r="U143" s="213">
        <v>0</v>
      </c>
      <c r="V143" s="213">
        <f>ROUND(E143*U143,2)</f>
        <v>0</v>
      </c>
      <c r="W143" s="213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230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11"/>
      <c r="B144" s="212"/>
      <c r="C144" s="250" t="s">
        <v>231</v>
      </c>
      <c r="D144" s="243"/>
      <c r="E144" s="244">
        <v>267.82355999999999</v>
      </c>
      <c r="F144" s="213"/>
      <c r="G144" s="213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116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x14ac:dyDescent="0.2">
      <c r="A145" s="215" t="s">
        <v>94</v>
      </c>
      <c r="B145" s="216" t="s">
        <v>58</v>
      </c>
      <c r="C145" s="236" t="s">
        <v>59</v>
      </c>
      <c r="D145" s="217"/>
      <c r="E145" s="218"/>
      <c r="F145" s="219"/>
      <c r="G145" s="219">
        <f>SUMIF(AG146:AG165,"&lt;&gt;NOR",G146:G165)</f>
        <v>0</v>
      </c>
      <c r="H145" s="219"/>
      <c r="I145" s="219">
        <f>SUM(I146:I165)</f>
        <v>0</v>
      </c>
      <c r="J145" s="219"/>
      <c r="K145" s="219">
        <f>SUM(K146:K165)</f>
        <v>0</v>
      </c>
      <c r="L145" s="219"/>
      <c r="M145" s="219">
        <f>SUM(M146:M165)</f>
        <v>0</v>
      </c>
      <c r="N145" s="219"/>
      <c r="O145" s="219">
        <f>SUM(O146:O165)</f>
        <v>41.54</v>
      </c>
      <c r="P145" s="219"/>
      <c r="Q145" s="219">
        <f>SUM(Q146:Q165)</f>
        <v>0</v>
      </c>
      <c r="R145" s="219"/>
      <c r="S145" s="219"/>
      <c r="T145" s="220"/>
      <c r="U145" s="214"/>
      <c r="V145" s="214">
        <f>SUM(V146:V165)</f>
        <v>40.300000000000004</v>
      </c>
      <c r="W145" s="214"/>
      <c r="AG145" t="s">
        <v>95</v>
      </c>
    </row>
    <row r="146" spans="1:60" ht="22.5" outlineLevel="1" x14ac:dyDescent="0.2">
      <c r="A146" s="221">
        <v>32</v>
      </c>
      <c r="B146" s="222" t="s">
        <v>232</v>
      </c>
      <c r="C146" s="238" t="s">
        <v>233</v>
      </c>
      <c r="D146" s="223" t="s">
        <v>234</v>
      </c>
      <c r="E146" s="224">
        <v>8</v>
      </c>
      <c r="F146" s="225"/>
      <c r="G146" s="226">
        <f>ROUND(E146*F146,2)</f>
        <v>0</v>
      </c>
      <c r="H146" s="225"/>
      <c r="I146" s="226">
        <f>ROUND(E146*H146,2)</f>
        <v>0</v>
      </c>
      <c r="J146" s="225"/>
      <c r="K146" s="226">
        <f>ROUND(E146*J146,2)</f>
        <v>0</v>
      </c>
      <c r="L146" s="226">
        <v>21</v>
      </c>
      <c r="M146" s="226">
        <f>G146*(1+L146/100)</f>
        <v>0</v>
      </c>
      <c r="N146" s="226">
        <v>6.6E-3</v>
      </c>
      <c r="O146" s="226">
        <f>ROUND(E146*N146,2)</f>
        <v>0.05</v>
      </c>
      <c r="P146" s="226">
        <v>0</v>
      </c>
      <c r="Q146" s="226">
        <f>ROUND(E146*P146,2)</f>
        <v>0</v>
      </c>
      <c r="R146" s="226" t="s">
        <v>235</v>
      </c>
      <c r="S146" s="226" t="s">
        <v>99</v>
      </c>
      <c r="T146" s="227" t="s">
        <v>111</v>
      </c>
      <c r="U146" s="213">
        <v>0.28000000000000003</v>
      </c>
      <c r="V146" s="213">
        <f>ROUND(E146*U146,2)</f>
        <v>2.2400000000000002</v>
      </c>
      <c r="W146" s="213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112</v>
      </c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11"/>
      <c r="B147" s="212"/>
      <c r="C147" s="250" t="s">
        <v>236</v>
      </c>
      <c r="D147" s="243"/>
      <c r="E147" s="244"/>
      <c r="F147" s="213"/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116</v>
      </c>
      <c r="AH147" s="204">
        <v>0</v>
      </c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 x14ac:dyDescent="0.2">
      <c r="A148" s="211"/>
      <c r="B148" s="212"/>
      <c r="C148" s="250" t="s">
        <v>237</v>
      </c>
      <c r="D148" s="243"/>
      <c r="E148" s="244">
        <v>2</v>
      </c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116</v>
      </c>
      <c r="AH148" s="204">
        <v>0</v>
      </c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11"/>
      <c r="B149" s="212"/>
      <c r="C149" s="250" t="s">
        <v>238</v>
      </c>
      <c r="D149" s="243"/>
      <c r="E149" s="244">
        <v>1</v>
      </c>
      <c r="F149" s="213"/>
      <c r="G149" s="213"/>
      <c r="H149" s="213"/>
      <c r="I149" s="213"/>
      <c r="J149" s="213"/>
      <c r="K149" s="213"/>
      <c r="L149" s="213"/>
      <c r="M149" s="213"/>
      <c r="N149" s="213"/>
      <c r="O149" s="213"/>
      <c r="P149" s="213"/>
      <c r="Q149" s="213"/>
      <c r="R149" s="213"/>
      <c r="S149" s="213"/>
      <c r="T149" s="213"/>
      <c r="U149" s="213"/>
      <c r="V149" s="213"/>
      <c r="W149" s="21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116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 x14ac:dyDescent="0.2">
      <c r="A150" s="211"/>
      <c r="B150" s="212"/>
      <c r="C150" s="250" t="s">
        <v>239</v>
      </c>
      <c r="D150" s="243"/>
      <c r="E150" s="244">
        <v>2</v>
      </c>
      <c r="F150" s="213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116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 x14ac:dyDescent="0.2">
      <c r="A151" s="211"/>
      <c r="B151" s="212"/>
      <c r="C151" s="250" t="s">
        <v>240</v>
      </c>
      <c r="D151" s="243"/>
      <c r="E151" s="244">
        <v>3</v>
      </c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116</v>
      </c>
      <c r="AH151" s="204">
        <v>0</v>
      </c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ht="22.5" outlineLevel="1" x14ac:dyDescent="0.2">
      <c r="A152" s="221">
        <v>33</v>
      </c>
      <c r="B152" s="222" t="s">
        <v>241</v>
      </c>
      <c r="C152" s="238" t="s">
        <v>242</v>
      </c>
      <c r="D152" s="223" t="s">
        <v>234</v>
      </c>
      <c r="E152" s="224">
        <v>1</v>
      </c>
      <c r="F152" s="225"/>
      <c r="G152" s="226">
        <f>ROUND(E152*F152,2)</f>
        <v>0</v>
      </c>
      <c r="H152" s="225"/>
      <c r="I152" s="226">
        <f>ROUND(E152*H152,2)</f>
        <v>0</v>
      </c>
      <c r="J152" s="225"/>
      <c r="K152" s="226">
        <f>ROUND(E152*J152,2)</f>
        <v>0</v>
      </c>
      <c r="L152" s="226">
        <v>21</v>
      </c>
      <c r="M152" s="226">
        <f>G152*(1+L152/100)</f>
        <v>0</v>
      </c>
      <c r="N152" s="226">
        <v>6.6E-3</v>
      </c>
      <c r="O152" s="226">
        <f>ROUND(E152*N152,2)</f>
        <v>0.01</v>
      </c>
      <c r="P152" s="226">
        <v>0</v>
      </c>
      <c r="Q152" s="226">
        <f>ROUND(E152*P152,2)</f>
        <v>0</v>
      </c>
      <c r="R152" s="226" t="s">
        <v>235</v>
      </c>
      <c r="S152" s="226" t="s">
        <v>99</v>
      </c>
      <c r="T152" s="227" t="s">
        <v>111</v>
      </c>
      <c r="U152" s="213">
        <v>0.56000000000000005</v>
      </c>
      <c r="V152" s="213">
        <f>ROUND(E152*U152,2)</f>
        <v>0.56000000000000005</v>
      </c>
      <c r="W152" s="21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112</v>
      </c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outlineLevel="1" x14ac:dyDescent="0.2">
      <c r="A153" s="211"/>
      <c r="B153" s="212"/>
      <c r="C153" s="250" t="s">
        <v>243</v>
      </c>
      <c r="D153" s="243"/>
      <c r="E153" s="244">
        <v>1</v>
      </c>
      <c r="F153" s="213"/>
      <c r="G153" s="213"/>
      <c r="H153" s="213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3"/>
      <c r="T153" s="213"/>
      <c r="U153" s="213"/>
      <c r="V153" s="213"/>
      <c r="W153" s="213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116</v>
      </c>
      <c r="AH153" s="204">
        <v>0</v>
      </c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ht="22.5" outlineLevel="1" x14ac:dyDescent="0.2">
      <c r="A154" s="221">
        <v>34</v>
      </c>
      <c r="B154" s="222" t="s">
        <v>244</v>
      </c>
      <c r="C154" s="238" t="s">
        <v>245</v>
      </c>
      <c r="D154" s="223" t="s">
        <v>123</v>
      </c>
      <c r="E154" s="224">
        <v>4.1639999999999997</v>
      </c>
      <c r="F154" s="225"/>
      <c r="G154" s="226">
        <f>ROUND(E154*F154,2)</f>
        <v>0</v>
      </c>
      <c r="H154" s="225"/>
      <c r="I154" s="226">
        <f>ROUND(E154*H154,2)</f>
        <v>0</v>
      </c>
      <c r="J154" s="225"/>
      <c r="K154" s="226">
        <f>ROUND(E154*J154,2)</f>
        <v>0</v>
      </c>
      <c r="L154" s="226">
        <v>21</v>
      </c>
      <c r="M154" s="226">
        <f>G154*(1+L154/100)</f>
        <v>0</v>
      </c>
      <c r="N154" s="226">
        <v>2.5</v>
      </c>
      <c r="O154" s="226">
        <f>ROUND(E154*N154,2)</f>
        <v>10.41</v>
      </c>
      <c r="P154" s="226">
        <v>0</v>
      </c>
      <c r="Q154" s="226">
        <f>ROUND(E154*P154,2)</f>
        <v>0</v>
      </c>
      <c r="R154" s="226" t="s">
        <v>235</v>
      </c>
      <c r="S154" s="226" t="s">
        <v>99</v>
      </c>
      <c r="T154" s="227" t="s">
        <v>111</v>
      </c>
      <c r="U154" s="213">
        <v>1.4490000000000001</v>
      </c>
      <c r="V154" s="213">
        <f>ROUND(E154*U154,2)</f>
        <v>6.03</v>
      </c>
      <c r="W154" s="21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112</v>
      </c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11"/>
      <c r="B155" s="212"/>
      <c r="C155" s="249" t="s">
        <v>246</v>
      </c>
      <c r="D155" s="248"/>
      <c r="E155" s="248"/>
      <c r="F155" s="248"/>
      <c r="G155" s="248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114</v>
      </c>
      <c r="AH155" s="204"/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11"/>
      <c r="B156" s="212"/>
      <c r="C156" s="250" t="s">
        <v>247</v>
      </c>
      <c r="D156" s="243"/>
      <c r="E156" s="244">
        <v>1.56</v>
      </c>
      <c r="F156" s="213"/>
      <c r="G156" s="213"/>
      <c r="H156" s="213"/>
      <c r="I156" s="213"/>
      <c r="J156" s="213"/>
      <c r="K156" s="213"/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116</v>
      </c>
      <c r="AH156" s="204">
        <v>0</v>
      </c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211"/>
      <c r="B157" s="212"/>
      <c r="C157" s="250" t="s">
        <v>248</v>
      </c>
      <c r="D157" s="243"/>
      <c r="E157" s="244">
        <v>2.6040000000000001</v>
      </c>
      <c r="F157" s="213"/>
      <c r="G157" s="213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116</v>
      </c>
      <c r="AH157" s="204">
        <v>0</v>
      </c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ht="22.5" outlineLevel="1" x14ac:dyDescent="0.2">
      <c r="A158" s="221">
        <v>35</v>
      </c>
      <c r="B158" s="222" t="s">
        <v>249</v>
      </c>
      <c r="C158" s="238" t="s">
        <v>250</v>
      </c>
      <c r="D158" s="223" t="s">
        <v>156</v>
      </c>
      <c r="E158" s="224">
        <v>2.98</v>
      </c>
      <c r="F158" s="225"/>
      <c r="G158" s="226">
        <f>ROUND(E158*F158,2)</f>
        <v>0</v>
      </c>
      <c r="H158" s="225"/>
      <c r="I158" s="226">
        <f>ROUND(E158*H158,2)</f>
        <v>0</v>
      </c>
      <c r="J158" s="225"/>
      <c r="K158" s="226">
        <f>ROUND(E158*J158,2)</f>
        <v>0</v>
      </c>
      <c r="L158" s="226">
        <v>21</v>
      </c>
      <c r="M158" s="226">
        <f>G158*(1+L158/100)</f>
        <v>0</v>
      </c>
      <c r="N158" s="226">
        <v>4.4099999999999999E-3</v>
      </c>
      <c r="O158" s="226">
        <f>ROUND(E158*N158,2)</f>
        <v>0.01</v>
      </c>
      <c r="P158" s="226">
        <v>0</v>
      </c>
      <c r="Q158" s="226">
        <f>ROUND(E158*P158,2)</f>
        <v>0</v>
      </c>
      <c r="R158" s="226" t="s">
        <v>235</v>
      </c>
      <c r="S158" s="226" t="s">
        <v>99</v>
      </c>
      <c r="T158" s="227" t="s">
        <v>111</v>
      </c>
      <c r="U158" s="213">
        <v>0.82099999999999995</v>
      </c>
      <c r="V158" s="213">
        <f>ROUND(E158*U158,2)</f>
        <v>2.4500000000000002</v>
      </c>
      <c r="W158" s="21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112</v>
      </c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 x14ac:dyDescent="0.2">
      <c r="A159" s="211"/>
      <c r="B159" s="212"/>
      <c r="C159" s="249" t="s">
        <v>251</v>
      </c>
      <c r="D159" s="248"/>
      <c r="E159" s="248"/>
      <c r="F159" s="248"/>
      <c r="G159" s="248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114</v>
      </c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 x14ac:dyDescent="0.2">
      <c r="A160" s="211"/>
      <c r="B160" s="212"/>
      <c r="C160" s="250" t="s">
        <v>252</v>
      </c>
      <c r="D160" s="243"/>
      <c r="E160" s="244">
        <v>2.98</v>
      </c>
      <c r="F160" s="213"/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116</v>
      </c>
      <c r="AH160" s="204">
        <v>0</v>
      </c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 x14ac:dyDescent="0.2">
      <c r="A161" s="221">
        <v>36</v>
      </c>
      <c r="B161" s="222" t="s">
        <v>253</v>
      </c>
      <c r="C161" s="238" t="s">
        <v>254</v>
      </c>
      <c r="D161" s="223" t="s">
        <v>123</v>
      </c>
      <c r="E161" s="224">
        <v>16.350000000000001</v>
      </c>
      <c r="F161" s="225"/>
      <c r="G161" s="226">
        <f>ROUND(E161*F161,2)</f>
        <v>0</v>
      </c>
      <c r="H161" s="225"/>
      <c r="I161" s="226">
        <f>ROUND(E161*H161,2)</f>
        <v>0</v>
      </c>
      <c r="J161" s="225"/>
      <c r="K161" s="226">
        <f>ROUND(E161*J161,2)</f>
        <v>0</v>
      </c>
      <c r="L161" s="226">
        <v>21</v>
      </c>
      <c r="M161" s="226">
        <f>G161*(1+L161/100)</f>
        <v>0</v>
      </c>
      <c r="N161" s="226">
        <v>1.8907700000000001</v>
      </c>
      <c r="O161" s="226">
        <f>ROUND(E161*N161,2)</f>
        <v>30.91</v>
      </c>
      <c r="P161" s="226">
        <v>0</v>
      </c>
      <c r="Q161" s="226">
        <f>ROUND(E161*P161,2)</f>
        <v>0</v>
      </c>
      <c r="R161" s="226"/>
      <c r="S161" s="226" t="s">
        <v>255</v>
      </c>
      <c r="T161" s="227" t="s">
        <v>111</v>
      </c>
      <c r="U161" s="213">
        <v>1.6950000000000001</v>
      </c>
      <c r="V161" s="213">
        <f>ROUND(E161*U161,2)</f>
        <v>27.71</v>
      </c>
      <c r="W161" s="213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112</v>
      </c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outlineLevel="1" x14ac:dyDescent="0.2">
      <c r="A162" s="211"/>
      <c r="B162" s="212"/>
      <c r="C162" s="250" t="s">
        <v>256</v>
      </c>
      <c r="D162" s="243"/>
      <c r="E162" s="244">
        <v>14.895</v>
      </c>
      <c r="F162" s="213"/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116</v>
      </c>
      <c r="AH162" s="204">
        <v>0</v>
      </c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outlineLevel="1" x14ac:dyDescent="0.2">
      <c r="A163" s="211"/>
      <c r="B163" s="212"/>
      <c r="C163" s="250" t="s">
        <v>257</v>
      </c>
      <c r="D163" s="243"/>
      <c r="E163" s="244">
        <v>1.4550000000000001</v>
      </c>
      <c r="F163" s="213"/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116</v>
      </c>
      <c r="AH163" s="204">
        <v>0</v>
      </c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outlineLevel="1" x14ac:dyDescent="0.2">
      <c r="A164" s="221">
        <v>37</v>
      </c>
      <c r="B164" s="222" t="s">
        <v>258</v>
      </c>
      <c r="C164" s="238" t="s">
        <v>259</v>
      </c>
      <c r="D164" s="223" t="s">
        <v>260</v>
      </c>
      <c r="E164" s="224">
        <v>0.14321999999999999</v>
      </c>
      <c r="F164" s="225"/>
      <c r="G164" s="226">
        <f>ROUND(E164*F164,2)</f>
        <v>0</v>
      </c>
      <c r="H164" s="225"/>
      <c r="I164" s="226">
        <f>ROUND(E164*H164,2)</f>
        <v>0</v>
      </c>
      <c r="J164" s="225"/>
      <c r="K164" s="226">
        <f>ROUND(E164*J164,2)</f>
        <v>0</v>
      </c>
      <c r="L164" s="226">
        <v>21</v>
      </c>
      <c r="M164" s="226">
        <f>G164*(1+L164/100)</f>
        <v>0</v>
      </c>
      <c r="N164" s="226">
        <v>1.0256799999999999</v>
      </c>
      <c r="O164" s="226">
        <f>ROUND(E164*N164,2)</f>
        <v>0.15</v>
      </c>
      <c r="P164" s="226">
        <v>0</v>
      </c>
      <c r="Q164" s="226">
        <f>ROUND(E164*P164,2)</f>
        <v>0</v>
      </c>
      <c r="R164" s="226"/>
      <c r="S164" s="226" t="s">
        <v>255</v>
      </c>
      <c r="T164" s="227" t="s">
        <v>111</v>
      </c>
      <c r="U164" s="213">
        <v>9.1419999999999995</v>
      </c>
      <c r="V164" s="213">
        <f>ROUND(E164*U164,2)</f>
        <v>1.31</v>
      </c>
      <c r="W164" s="213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112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211"/>
      <c r="B165" s="212"/>
      <c r="C165" s="250" t="s">
        <v>261</v>
      </c>
      <c r="D165" s="243"/>
      <c r="E165" s="244">
        <v>0.14321999999999999</v>
      </c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116</v>
      </c>
      <c r="AH165" s="204">
        <v>0</v>
      </c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x14ac:dyDescent="0.2">
      <c r="A166" s="215" t="s">
        <v>94</v>
      </c>
      <c r="B166" s="216" t="s">
        <v>60</v>
      </c>
      <c r="C166" s="236" t="s">
        <v>61</v>
      </c>
      <c r="D166" s="217"/>
      <c r="E166" s="218"/>
      <c r="F166" s="219"/>
      <c r="G166" s="219">
        <f>SUMIF(AG167:AG224,"&lt;&gt;NOR",G167:G224)</f>
        <v>0</v>
      </c>
      <c r="H166" s="219"/>
      <c r="I166" s="219">
        <f>SUM(I167:I224)</f>
        <v>0</v>
      </c>
      <c r="J166" s="219"/>
      <c r="K166" s="219">
        <f>SUM(K167:K224)</f>
        <v>0</v>
      </c>
      <c r="L166" s="219"/>
      <c r="M166" s="219">
        <f>SUM(M167:M224)</f>
        <v>0</v>
      </c>
      <c r="N166" s="219"/>
      <c r="O166" s="219">
        <f>SUM(O167:O224)</f>
        <v>39.03</v>
      </c>
      <c r="P166" s="219"/>
      <c r="Q166" s="219">
        <f>SUM(Q167:Q224)</f>
        <v>0</v>
      </c>
      <c r="R166" s="219"/>
      <c r="S166" s="219"/>
      <c r="T166" s="220"/>
      <c r="U166" s="214"/>
      <c r="V166" s="214">
        <f>SUM(V167:V224)</f>
        <v>150.03</v>
      </c>
      <c r="W166" s="214"/>
      <c r="AG166" t="s">
        <v>95</v>
      </c>
    </row>
    <row r="167" spans="1:60" outlineLevel="1" x14ac:dyDescent="0.2">
      <c r="A167" s="221">
        <v>38</v>
      </c>
      <c r="B167" s="222" t="s">
        <v>262</v>
      </c>
      <c r="C167" s="238" t="s">
        <v>263</v>
      </c>
      <c r="D167" s="223" t="s">
        <v>264</v>
      </c>
      <c r="E167" s="224">
        <v>70.5</v>
      </c>
      <c r="F167" s="225"/>
      <c r="G167" s="226">
        <f>ROUND(E167*F167,2)</f>
        <v>0</v>
      </c>
      <c r="H167" s="225"/>
      <c r="I167" s="226">
        <f>ROUND(E167*H167,2)</f>
        <v>0</v>
      </c>
      <c r="J167" s="225"/>
      <c r="K167" s="226">
        <f>ROUND(E167*J167,2)</f>
        <v>0</v>
      </c>
      <c r="L167" s="226">
        <v>21</v>
      </c>
      <c r="M167" s="226">
        <f>G167*(1+L167/100)</f>
        <v>0</v>
      </c>
      <c r="N167" s="226">
        <v>1.0000000000000001E-5</v>
      </c>
      <c r="O167" s="226">
        <f>ROUND(E167*N167,2)</f>
        <v>0</v>
      </c>
      <c r="P167" s="226">
        <v>0</v>
      </c>
      <c r="Q167" s="226">
        <f>ROUND(E167*P167,2)</f>
        <v>0</v>
      </c>
      <c r="R167" s="226" t="s">
        <v>235</v>
      </c>
      <c r="S167" s="226" t="s">
        <v>99</v>
      </c>
      <c r="T167" s="227" t="s">
        <v>111</v>
      </c>
      <c r="U167" s="213">
        <v>9.7000000000000003E-2</v>
      </c>
      <c r="V167" s="213">
        <f>ROUND(E167*U167,2)</f>
        <v>6.84</v>
      </c>
      <c r="W167" s="213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112</v>
      </c>
      <c r="AH167" s="204"/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outlineLevel="1" x14ac:dyDescent="0.2">
      <c r="A168" s="211"/>
      <c r="B168" s="212"/>
      <c r="C168" s="249" t="s">
        <v>265</v>
      </c>
      <c r="D168" s="248"/>
      <c r="E168" s="248"/>
      <c r="F168" s="248"/>
      <c r="G168" s="248"/>
      <c r="H168" s="213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114</v>
      </c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ht="22.5" outlineLevel="1" x14ac:dyDescent="0.2">
      <c r="A169" s="221">
        <v>39</v>
      </c>
      <c r="B169" s="222" t="s">
        <v>266</v>
      </c>
      <c r="C169" s="238" t="s">
        <v>267</v>
      </c>
      <c r="D169" s="223" t="s">
        <v>264</v>
      </c>
      <c r="E169" s="224">
        <v>70.5</v>
      </c>
      <c r="F169" s="225"/>
      <c r="G169" s="226">
        <f>ROUND(E169*F169,2)</f>
        <v>0</v>
      </c>
      <c r="H169" s="225"/>
      <c r="I169" s="226">
        <f>ROUND(E169*H169,2)</f>
        <v>0</v>
      </c>
      <c r="J169" s="225"/>
      <c r="K169" s="226">
        <f>ROUND(E169*J169,2)</f>
        <v>0</v>
      </c>
      <c r="L169" s="226">
        <v>21</v>
      </c>
      <c r="M169" s="226">
        <f>G169*(1+L169/100)</f>
        <v>0</v>
      </c>
      <c r="N169" s="226">
        <v>0</v>
      </c>
      <c r="O169" s="226">
        <f>ROUND(E169*N169,2)</f>
        <v>0</v>
      </c>
      <c r="P169" s="226">
        <v>0</v>
      </c>
      <c r="Q169" s="226">
        <f>ROUND(E169*P169,2)</f>
        <v>0</v>
      </c>
      <c r="R169" s="226" t="s">
        <v>235</v>
      </c>
      <c r="S169" s="226" t="s">
        <v>99</v>
      </c>
      <c r="T169" s="227" t="s">
        <v>111</v>
      </c>
      <c r="U169" s="213">
        <v>7.9000000000000001E-2</v>
      </c>
      <c r="V169" s="213">
        <f>ROUND(E169*U169,2)</f>
        <v>5.57</v>
      </c>
      <c r="W169" s="213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112</v>
      </c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outlineLevel="1" x14ac:dyDescent="0.2">
      <c r="A170" s="211"/>
      <c r="B170" s="212"/>
      <c r="C170" s="249" t="s">
        <v>268</v>
      </c>
      <c r="D170" s="248"/>
      <c r="E170" s="248"/>
      <c r="F170" s="248"/>
      <c r="G170" s="248"/>
      <c r="H170" s="213"/>
      <c r="I170" s="213"/>
      <c r="J170" s="213"/>
      <c r="K170" s="213"/>
      <c r="L170" s="213"/>
      <c r="M170" s="213"/>
      <c r="N170" s="213"/>
      <c r="O170" s="213"/>
      <c r="P170" s="213"/>
      <c r="Q170" s="213"/>
      <c r="R170" s="213"/>
      <c r="S170" s="213"/>
      <c r="T170" s="213"/>
      <c r="U170" s="213"/>
      <c r="V170" s="213"/>
      <c r="W170" s="213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114</v>
      </c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ht="33.75" outlineLevel="1" x14ac:dyDescent="0.2">
      <c r="A171" s="221">
        <v>40</v>
      </c>
      <c r="B171" s="222" t="s">
        <v>269</v>
      </c>
      <c r="C171" s="238" t="s">
        <v>270</v>
      </c>
      <c r="D171" s="223" t="s">
        <v>271</v>
      </c>
      <c r="E171" s="224">
        <v>1</v>
      </c>
      <c r="F171" s="225"/>
      <c r="G171" s="226">
        <f>ROUND(E171*F171,2)</f>
        <v>0</v>
      </c>
      <c r="H171" s="225"/>
      <c r="I171" s="226">
        <f>ROUND(E171*H171,2)</f>
        <v>0</v>
      </c>
      <c r="J171" s="225"/>
      <c r="K171" s="226">
        <f>ROUND(E171*J171,2)</f>
        <v>0</v>
      </c>
      <c r="L171" s="226">
        <v>21</v>
      </c>
      <c r="M171" s="226">
        <f>G171*(1+L171/100)</f>
        <v>0</v>
      </c>
      <c r="N171" s="226">
        <v>1.7000000000000001E-4</v>
      </c>
      <c r="O171" s="226">
        <f>ROUND(E171*N171,2)</f>
        <v>0</v>
      </c>
      <c r="P171" s="226">
        <v>0</v>
      </c>
      <c r="Q171" s="226">
        <f>ROUND(E171*P171,2)</f>
        <v>0</v>
      </c>
      <c r="R171" s="226" t="s">
        <v>235</v>
      </c>
      <c r="S171" s="226" t="s">
        <v>99</v>
      </c>
      <c r="T171" s="227" t="s">
        <v>111</v>
      </c>
      <c r="U171" s="213">
        <v>7.1</v>
      </c>
      <c r="V171" s="213">
        <f>ROUND(E171*U171,2)</f>
        <v>7.1</v>
      </c>
      <c r="W171" s="213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112</v>
      </c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11"/>
      <c r="B172" s="212"/>
      <c r="C172" s="249" t="s">
        <v>268</v>
      </c>
      <c r="D172" s="248"/>
      <c r="E172" s="248"/>
      <c r="F172" s="248"/>
      <c r="G172" s="248"/>
      <c r="H172" s="213"/>
      <c r="I172" s="213"/>
      <c r="J172" s="213"/>
      <c r="K172" s="213"/>
      <c r="L172" s="213"/>
      <c r="M172" s="213"/>
      <c r="N172" s="213"/>
      <c r="O172" s="213"/>
      <c r="P172" s="213"/>
      <c r="Q172" s="213"/>
      <c r="R172" s="213"/>
      <c r="S172" s="213"/>
      <c r="T172" s="213"/>
      <c r="U172" s="213"/>
      <c r="V172" s="213"/>
      <c r="W172" s="213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 t="s">
        <v>114</v>
      </c>
      <c r="AH172" s="204"/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ht="33.75" outlineLevel="1" x14ac:dyDescent="0.2">
      <c r="A173" s="221">
        <v>41</v>
      </c>
      <c r="B173" s="222" t="s">
        <v>272</v>
      </c>
      <c r="C173" s="238" t="s">
        <v>273</v>
      </c>
      <c r="D173" s="223" t="s">
        <v>234</v>
      </c>
      <c r="E173" s="224">
        <v>4</v>
      </c>
      <c r="F173" s="225"/>
      <c r="G173" s="226">
        <f>ROUND(E173*F173,2)</f>
        <v>0</v>
      </c>
      <c r="H173" s="225"/>
      <c r="I173" s="226">
        <f>ROUND(E173*H173,2)</f>
        <v>0</v>
      </c>
      <c r="J173" s="225"/>
      <c r="K173" s="226">
        <f>ROUND(E173*J173,2)</f>
        <v>0</v>
      </c>
      <c r="L173" s="226">
        <v>21</v>
      </c>
      <c r="M173" s="226">
        <f>G173*(1+L173/100)</f>
        <v>0</v>
      </c>
      <c r="N173" s="226">
        <v>2.2089799999999999</v>
      </c>
      <c r="O173" s="226">
        <f>ROUND(E173*N173,2)</f>
        <v>8.84</v>
      </c>
      <c r="P173" s="226">
        <v>0</v>
      </c>
      <c r="Q173" s="226">
        <f>ROUND(E173*P173,2)</f>
        <v>0</v>
      </c>
      <c r="R173" s="226" t="s">
        <v>235</v>
      </c>
      <c r="S173" s="226" t="s">
        <v>99</v>
      </c>
      <c r="T173" s="227" t="s">
        <v>111</v>
      </c>
      <c r="U173" s="213">
        <v>21.292000000000002</v>
      </c>
      <c r="V173" s="213">
        <f>ROUND(E173*U173,2)</f>
        <v>85.17</v>
      </c>
      <c r="W173" s="213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112</v>
      </c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outlineLevel="1" x14ac:dyDescent="0.2">
      <c r="A174" s="211"/>
      <c r="B174" s="212"/>
      <c r="C174" s="249" t="s">
        <v>274</v>
      </c>
      <c r="D174" s="248"/>
      <c r="E174" s="248"/>
      <c r="F174" s="248"/>
      <c r="G174" s="248"/>
      <c r="H174" s="213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114</v>
      </c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 x14ac:dyDescent="0.2">
      <c r="A175" s="221">
        <v>42</v>
      </c>
      <c r="B175" s="222" t="s">
        <v>275</v>
      </c>
      <c r="C175" s="238" t="s">
        <v>276</v>
      </c>
      <c r="D175" s="223" t="s">
        <v>234</v>
      </c>
      <c r="E175" s="224">
        <v>6</v>
      </c>
      <c r="F175" s="225"/>
      <c r="G175" s="226">
        <f>ROUND(E175*F175,2)</f>
        <v>0</v>
      </c>
      <c r="H175" s="225"/>
      <c r="I175" s="226">
        <f>ROUND(E175*H175,2)</f>
        <v>0</v>
      </c>
      <c r="J175" s="225"/>
      <c r="K175" s="226">
        <f>ROUND(E175*J175,2)</f>
        <v>0</v>
      </c>
      <c r="L175" s="226">
        <v>21</v>
      </c>
      <c r="M175" s="226">
        <f>G175*(1+L175/100)</f>
        <v>0</v>
      </c>
      <c r="N175" s="226">
        <v>0</v>
      </c>
      <c r="O175" s="226">
        <f>ROUND(E175*N175,2)</f>
        <v>0</v>
      </c>
      <c r="P175" s="226">
        <v>0</v>
      </c>
      <c r="Q175" s="226">
        <f>ROUND(E175*P175,2)</f>
        <v>0</v>
      </c>
      <c r="R175" s="226" t="s">
        <v>235</v>
      </c>
      <c r="S175" s="226" t="s">
        <v>99</v>
      </c>
      <c r="T175" s="227" t="s">
        <v>111</v>
      </c>
      <c r="U175" s="213">
        <v>0.94599999999999995</v>
      </c>
      <c r="V175" s="213">
        <f>ROUND(E175*U175,2)</f>
        <v>5.68</v>
      </c>
      <c r="W175" s="213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112</v>
      </c>
      <c r="AH175" s="204"/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outlineLevel="1" x14ac:dyDescent="0.2">
      <c r="A176" s="211"/>
      <c r="B176" s="212"/>
      <c r="C176" s="249" t="s">
        <v>277</v>
      </c>
      <c r="D176" s="248"/>
      <c r="E176" s="248"/>
      <c r="F176" s="248"/>
      <c r="G176" s="248"/>
      <c r="H176" s="213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114</v>
      </c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outlineLevel="1" x14ac:dyDescent="0.2">
      <c r="A177" s="211"/>
      <c r="B177" s="212"/>
      <c r="C177" s="250" t="s">
        <v>278</v>
      </c>
      <c r="D177" s="243"/>
      <c r="E177" s="244"/>
      <c r="F177" s="213"/>
      <c r="G177" s="213"/>
      <c r="H177" s="213"/>
      <c r="I177" s="213"/>
      <c r="J177" s="213"/>
      <c r="K177" s="213"/>
      <c r="L177" s="213"/>
      <c r="M177" s="213"/>
      <c r="N177" s="213"/>
      <c r="O177" s="213"/>
      <c r="P177" s="213"/>
      <c r="Q177" s="213"/>
      <c r="R177" s="213"/>
      <c r="S177" s="213"/>
      <c r="T177" s="213"/>
      <c r="U177" s="213"/>
      <c r="V177" s="213"/>
      <c r="W177" s="213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116</v>
      </c>
      <c r="AH177" s="204">
        <v>0</v>
      </c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outlineLevel="1" x14ac:dyDescent="0.2">
      <c r="A178" s="211"/>
      <c r="B178" s="212"/>
      <c r="C178" s="250" t="s">
        <v>279</v>
      </c>
      <c r="D178" s="243"/>
      <c r="E178" s="244">
        <v>4</v>
      </c>
      <c r="F178" s="213"/>
      <c r="G178" s="213"/>
      <c r="H178" s="213"/>
      <c r="I178" s="213"/>
      <c r="J178" s="213"/>
      <c r="K178" s="213"/>
      <c r="L178" s="213"/>
      <c r="M178" s="213"/>
      <c r="N178" s="213"/>
      <c r="O178" s="213"/>
      <c r="P178" s="213"/>
      <c r="Q178" s="213"/>
      <c r="R178" s="213"/>
      <c r="S178" s="213"/>
      <c r="T178" s="213"/>
      <c r="U178" s="213"/>
      <c r="V178" s="213"/>
      <c r="W178" s="213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 t="s">
        <v>116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 outlineLevel="1" x14ac:dyDescent="0.2">
      <c r="A179" s="211"/>
      <c r="B179" s="212"/>
      <c r="C179" s="250" t="s">
        <v>280</v>
      </c>
      <c r="D179" s="243"/>
      <c r="E179" s="244">
        <v>2</v>
      </c>
      <c r="F179" s="213"/>
      <c r="G179" s="213"/>
      <c r="H179" s="213"/>
      <c r="I179" s="213"/>
      <c r="J179" s="213"/>
      <c r="K179" s="213"/>
      <c r="L179" s="213"/>
      <c r="M179" s="213"/>
      <c r="N179" s="213"/>
      <c r="O179" s="213"/>
      <c r="P179" s="213"/>
      <c r="Q179" s="213"/>
      <c r="R179" s="213"/>
      <c r="S179" s="213"/>
      <c r="T179" s="213"/>
      <c r="U179" s="213"/>
      <c r="V179" s="213"/>
      <c r="W179" s="213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 t="s">
        <v>116</v>
      </c>
      <c r="AH179" s="204">
        <v>0</v>
      </c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ht="22.5" outlineLevel="1" x14ac:dyDescent="0.2">
      <c r="A180" s="221">
        <v>43</v>
      </c>
      <c r="B180" s="222" t="s">
        <v>281</v>
      </c>
      <c r="C180" s="238" t="s">
        <v>282</v>
      </c>
      <c r="D180" s="223" t="s">
        <v>234</v>
      </c>
      <c r="E180" s="224">
        <v>2</v>
      </c>
      <c r="F180" s="225"/>
      <c r="G180" s="226">
        <f>ROUND(E180*F180,2)</f>
        <v>0</v>
      </c>
      <c r="H180" s="225"/>
      <c r="I180" s="226">
        <f>ROUND(E180*H180,2)</f>
        <v>0</v>
      </c>
      <c r="J180" s="225"/>
      <c r="K180" s="226">
        <f>ROUND(E180*J180,2)</f>
        <v>0</v>
      </c>
      <c r="L180" s="226">
        <v>21</v>
      </c>
      <c r="M180" s="226">
        <f>G180*(1+L180/100)</f>
        <v>0</v>
      </c>
      <c r="N180" s="226">
        <v>0</v>
      </c>
      <c r="O180" s="226">
        <f>ROUND(E180*N180,2)</f>
        <v>0</v>
      </c>
      <c r="P180" s="226">
        <v>0</v>
      </c>
      <c r="Q180" s="226">
        <f>ROUND(E180*P180,2)</f>
        <v>0</v>
      </c>
      <c r="R180" s="226" t="s">
        <v>235</v>
      </c>
      <c r="S180" s="226" t="s">
        <v>99</v>
      </c>
      <c r="T180" s="227" t="s">
        <v>111</v>
      </c>
      <c r="U180" s="213">
        <v>0.9</v>
      </c>
      <c r="V180" s="213">
        <f>ROUND(E180*U180,2)</f>
        <v>1.8</v>
      </c>
      <c r="W180" s="213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112</v>
      </c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outlineLevel="1" x14ac:dyDescent="0.2">
      <c r="A181" s="211"/>
      <c r="B181" s="212"/>
      <c r="C181" s="249" t="s">
        <v>277</v>
      </c>
      <c r="D181" s="248"/>
      <c r="E181" s="248"/>
      <c r="F181" s="248"/>
      <c r="G181" s="248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114</v>
      </c>
      <c r="AH181" s="204"/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 x14ac:dyDescent="0.2">
      <c r="A182" s="211"/>
      <c r="B182" s="212"/>
      <c r="C182" s="250" t="s">
        <v>283</v>
      </c>
      <c r="D182" s="243"/>
      <c r="E182" s="244">
        <v>2</v>
      </c>
      <c r="F182" s="213"/>
      <c r="G182" s="213"/>
      <c r="H182" s="213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116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ht="22.5" outlineLevel="1" x14ac:dyDescent="0.2">
      <c r="A183" s="221">
        <v>44</v>
      </c>
      <c r="B183" s="222" t="s">
        <v>284</v>
      </c>
      <c r="C183" s="238" t="s">
        <v>285</v>
      </c>
      <c r="D183" s="223" t="s">
        <v>156</v>
      </c>
      <c r="E183" s="224">
        <v>22.968</v>
      </c>
      <c r="F183" s="225"/>
      <c r="G183" s="226">
        <f>ROUND(E183*F183,2)</f>
        <v>0</v>
      </c>
      <c r="H183" s="225"/>
      <c r="I183" s="226">
        <f>ROUND(E183*H183,2)</f>
        <v>0</v>
      </c>
      <c r="J183" s="225"/>
      <c r="K183" s="226">
        <f>ROUND(E183*J183,2)</f>
        <v>0</v>
      </c>
      <c r="L183" s="226">
        <v>21</v>
      </c>
      <c r="M183" s="226">
        <f>G183*(1+L183/100)</f>
        <v>0</v>
      </c>
      <c r="N183" s="226">
        <v>1.242E-2</v>
      </c>
      <c r="O183" s="226">
        <f>ROUND(E183*N183,2)</f>
        <v>0.28999999999999998</v>
      </c>
      <c r="P183" s="226">
        <v>0</v>
      </c>
      <c r="Q183" s="226">
        <f>ROUND(E183*P183,2)</f>
        <v>0</v>
      </c>
      <c r="R183" s="226" t="s">
        <v>235</v>
      </c>
      <c r="S183" s="226" t="s">
        <v>99</v>
      </c>
      <c r="T183" s="227" t="s">
        <v>111</v>
      </c>
      <c r="U183" s="213">
        <v>0.94699999999999995</v>
      </c>
      <c r="V183" s="213">
        <f>ROUND(E183*U183,2)</f>
        <v>21.75</v>
      </c>
      <c r="W183" s="213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112</v>
      </c>
      <c r="AH183" s="204"/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11"/>
      <c r="B184" s="212"/>
      <c r="C184" s="250" t="s">
        <v>286</v>
      </c>
      <c r="D184" s="243"/>
      <c r="E184" s="244">
        <v>22.968</v>
      </c>
      <c r="F184" s="213"/>
      <c r="G184" s="213"/>
      <c r="H184" s="213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116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outlineLevel="1" x14ac:dyDescent="0.2">
      <c r="A185" s="228">
        <v>45</v>
      </c>
      <c r="B185" s="229" t="s">
        <v>287</v>
      </c>
      <c r="C185" s="237" t="s">
        <v>288</v>
      </c>
      <c r="D185" s="230" t="s">
        <v>289</v>
      </c>
      <c r="E185" s="231">
        <v>1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/>
      <c r="S185" s="233" t="s">
        <v>255</v>
      </c>
      <c r="T185" s="234" t="s">
        <v>100</v>
      </c>
      <c r="U185" s="213">
        <v>0</v>
      </c>
      <c r="V185" s="213">
        <f>ROUND(E185*U185,2)</f>
        <v>0</v>
      </c>
      <c r="W185" s="213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112</v>
      </c>
      <c r="AH185" s="204"/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ht="22.5" outlineLevel="1" x14ac:dyDescent="0.2">
      <c r="A186" s="221">
        <v>46</v>
      </c>
      <c r="B186" s="222" t="s">
        <v>290</v>
      </c>
      <c r="C186" s="238" t="s">
        <v>291</v>
      </c>
      <c r="D186" s="223" t="s">
        <v>292</v>
      </c>
      <c r="E186" s="224">
        <v>1</v>
      </c>
      <c r="F186" s="225"/>
      <c r="G186" s="226">
        <f>ROUND(E186*F186,2)</f>
        <v>0</v>
      </c>
      <c r="H186" s="225"/>
      <c r="I186" s="226">
        <f>ROUND(E186*H186,2)</f>
        <v>0</v>
      </c>
      <c r="J186" s="225"/>
      <c r="K186" s="226">
        <f>ROUND(E186*J186,2)</f>
        <v>0</v>
      </c>
      <c r="L186" s="226">
        <v>21</v>
      </c>
      <c r="M186" s="226">
        <f>G186*(1+L186/100)</f>
        <v>0</v>
      </c>
      <c r="N186" s="226">
        <v>0</v>
      </c>
      <c r="O186" s="226">
        <f>ROUND(E186*N186,2)</f>
        <v>0</v>
      </c>
      <c r="P186" s="226">
        <v>0</v>
      </c>
      <c r="Q186" s="226">
        <f>ROUND(E186*P186,2)</f>
        <v>0</v>
      </c>
      <c r="R186" s="226"/>
      <c r="S186" s="226" t="s">
        <v>255</v>
      </c>
      <c r="T186" s="227" t="s">
        <v>100</v>
      </c>
      <c r="U186" s="213">
        <v>0</v>
      </c>
      <c r="V186" s="213">
        <f>ROUND(E186*U186,2)</f>
        <v>0</v>
      </c>
      <c r="W186" s="213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112</v>
      </c>
      <c r="AH186" s="204"/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outlineLevel="1" x14ac:dyDescent="0.2">
      <c r="A187" s="211"/>
      <c r="B187" s="212"/>
      <c r="C187" s="250" t="s">
        <v>293</v>
      </c>
      <c r="D187" s="243"/>
      <c r="E187" s="244">
        <v>1</v>
      </c>
      <c r="F187" s="213"/>
      <c r="G187" s="213"/>
      <c r="H187" s="213"/>
      <c r="I187" s="213"/>
      <c r="J187" s="213"/>
      <c r="K187" s="213"/>
      <c r="L187" s="213"/>
      <c r="M187" s="213"/>
      <c r="N187" s="213"/>
      <c r="O187" s="213"/>
      <c r="P187" s="213"/>
      <c r="Q187" s="213"/>
      <c r="R187" s="213"/>
      <c r="S187" s="213"/>
      <c r="T187" s="213"/>
      <c r="U187" s="213"/>
      <c r="V187" s="213"/>
      <c r="W187" s="213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116</v>
      </c>
      <c r="AH187" s="204">
        <v>0</v>
      </c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 x14ac:dyDescent="0.2">
      <c r="A188" s="221">
        <v>47</v>
      </c>
      <c r="B188" s="222" t="s">
        <v>294</v>
      </c>
      <c r="C188" s="238" t="s">
        <v>295</v>
      </c>
      <c r="D188" s="223" t="s">
        <v>123</v>
      </c>
      <c r="E188" s="224">
        <v>2.2271999999999998</v>
      </c>
      <c r="F188" s="225"/>
      <c r="G188" s="226">
        <f>ROUND(E188*F188,2)</f>
        <v>0</v>
      </c>
      <c r="H188" s="225"/>
      <c r="I188" s="226">
        <f>ROUND(E188*H188,2)</f>
        <v>0</v>
      </c>
      <c r="J188" s="225"/>
      <c r="K188" s="226">
        <f>ROUND(E188*J188,2)</f>
        <v>0</v>
      </c>
      <c r="L188" s="226">
        <v>21</v>
      </c>
      <c r="M188" s="226">
        <f>G188*(1+L188/100)</f>
        <v>0</v>
      </c>
      <c r="N188" s="226">
        <v>2.5510999999999999</v>
      </c>
      <c r="O188" s="226">
        <f>ROUND(E188*N188,2)</f>
        <v>5.68</v>
      </c>
      <c r="P188" s="226">
        <v>0</v>
      </c>
      <c r="Q188" s="226">
        <f>ROUND(E188*P188,2)</f>
        <v>0</v>
      </c>
      <c r="R188" s="226"/>
      <c r="S188" s="226" t="s">
        <v>255</v>
      </c>
      <c r="T188" s="227" t="s">
        <v>111</v>
      </c>
      <c r="U188" s="213">
        <v>2.5590000000000002</v>
      </c>
      <c r="V188" s="213">
        <f>ROUND(E188*U188,2)</f>
        <v>5.7</v>
      </c>
      <c r="W188" s="213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112</v>
      </c>
      <c r="AH188" s="204"/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outlineLevel="1" x14ac:dyDescent="0.2">
      <c r="A189" s="211"/>
      <c r="B189" s="212"/>
      <c r="C189" s="250" t="s">
        <v>296</v>
      </c>
      <c r="D189" s="243"/>
      <c r="E189" s="244">
        <v>2.2271999999999998</v>
      </c>
      <c r="F189" s="213"/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116</v>
      </c>
      <c r="AH189" s="204">
        <v>0</v>
      </c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 x14ac:dyDescent="0.2">
      <c r="A190" s="221">
        <v>48</v>
      </c>
      <c r="B190" s="222" t="s">
        <v>297</v>
      </c>
      <c r="C190" s="238" t="s">
        <v>298</v>
      </c>
      <c r="D190" s="223" t="s">
        <v>260</v>
      </c>
      <c r="E190" s="224">
        <v>0.12631999999999999</v>
      </c>
      <c r="F190" s="225"/>
      <c r="G190" s="226">
        <f>ROUND(E190*F190,2)</f>
        <v>0</v>
      </c>
      <c r="H190" s="225"/>
      <c r="I190" s="226">
        <f>ROUND(E190*H190,2)</f>
        <v>0</v>
      </c>
      <c r="J190" s="225"/>
      <c r="K190" s="226">
        <f>ROUND(E190*J190,2)</f>
        <v>0</v>
      </c>
      <c r="L190" s="226">
        <v>21</v>
      </c>
      <c r="M190" s="226">
        <f>G190*(1+L190/100)</f>
        <v>0</v>
      </c>
      <c r="N190" s="226">
        <v>1.0059400000000001</v>
      </c>
      <c r="O190" s="226">
        <f>ROUND(E190*N190,2)</f>
        <v>0.13</v>
      </c>
      <c r="P190" s="226">
        <v>0</v>
      </c>
      <c r="Q190" s="226">
        <f>ROUND(E190*P190,2)</f>
        <v>0</v>
      </c>
      <c r="R190" s="226"/>
      <c r="S190" s="226" t="s">
        <v>255</v>
      </c>
      <c r="T190" s="227" t="s">
        <v>111</v>
      </c>
      <c r="U190" s="213">
        <v>14</v>
      </c>
      <c r="V190" s="213">
        <f>ROUND(E190*U190,2)</f>
        <v>1.77</v>
      </c>
      <c r="W190" s="213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112</v>
      </c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 x14ac:dyDescent="0.2">
      <c r="A191" s="211"/>
      <c r="B191" s="212"/>
      <c r="C191" s="250" t="s">
        <v>299</v>
      </c>
      <c r="D191" s="243"/>
      <c r="E191" s="244">
        <v>0.12631999999999999</v>
      </c>
      <c r="F191" s="213"/>
      <c r="G191" s="213"/>
      <c r="H191" s="213"/>
      <c r="I191" s="213"/>
      <c r="J191" s="213"/>
      <c r="K191" s="213"/>
      <c r="L191" s="213"/>
      <c r="M191" s="213"/>
      <c r="N191" s="213"/>
      <c r="O191" s="213"/>
      <c r="P191" s="213"/>
      <c r="Q191" s="213"/>
      <c r="R191" s="213"/>
      <c r="S191" s="213"/>
      <c r="T191" s="213"/>
      <c r="U191" s="213"/>
      <c r="V191" s="213"/>
      <c r="W191" s="213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116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21">
        <v>49</v>
      </c>
      <c r="B192" s="222" t="s">
        <v>300</v>
      </c>
      <c r="C192" s="238" t="s">
        <v>301</v>
      </c>
      <c r="D192" s="223" t="s">
        <v>234</v>
      </c>
      <c r="E192" s="224">
        <v>4</v>
      </c>
      <c r="F192" s="225"/>
      <c r="G192" s="226">
        <f>ROUND(E192*F192,2)</f>
        <v>0</v>
      </c>
      <c r="H192" s="225"/>
      <c r="I192" s="226">
        <f>ROUND(E192*H192,2)</f>
        <v>0</v>
      </c>
      <c r="J192" s="225"/>
      <c r="K192" s="226">
        <f>ROUND(E192*J192,2)</f>
        <v>0</v>
      </c>
      <c r="L192" s="226">
        <v>21</v>
      </c>
      <c r="M192" s="226">
        <f>G192*(1+L192/100)</f>
        <v>0</v>
      </c>
      <c r="N192" s="226">
        <v>0.16502</v>
      </c>
      <c r="O192" s="226">
        <f>ROUND(E192*N192,2)</f>
        <v>0.66</v>
      </c>
      <c r="P192" s="226">
        <v>0</v>
      </c>
      <c r="Q192" s="226">
        <f>ROUND(E192*P192,2)</f>
        <v>0</v>
      </c>
      <c r="R192" s="226"/>
      <c r="S192" s="226" t="s">
        <v>255</v>
      </c>
      <c r="T192" s="227" t="s">
        <v>111</v>
      </c>
      <c r="U192" s="213">
        <v>1.3140000000000001</v>
      </c>
      <c r="V192" s="213">
        <f>ROUND(E192*U192,2)</f>
        <v>5.26</v>
      </c>
      <c r="W192" s="213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112</v>
      </c>
      <c r="AH192" s="204"/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 x14ac:dyDescent="0.2">
      <c r="A193" s="211"/>
      <c r="B193" s="212"/>
      <c r="C193" s="250" t="s">
        <v>302</v>
      </c>
      <c r="D193" s="243"/>
      <c r="E193" s="244">
        <v>4</v>
      </c>
      <c r="F193" s="213"/>
      <c r="G193" s="213"/>
      <c r="H193" s="213"/>
      <c r="I193" s="213"/>
      <c r="J193" s="213"/>
      <c r="K193" s="213"/>
      <c r="L193" s="213"/>
      <c r="M193" s="213"/>
      <c r="N193" s="213"/>
      <c r="O193" s="213"/>
      <c r="P193" s="213"/>
      <c r="Q193" s="213"/>
      <c r="R193" s="213"/>
      <c r="S193" s="213"/>
      <c r="T193" s="213"/>
      <c r="U193" s="213"/>
      <c r="V193" s="213"/>
      <c r="W193" s="213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116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221">
        <v>50</v>
      </c>
      <c r="B194" s="222" t="s">
        <v>303</v>
      </c>
      <c r="C194" s="238" t="s">
        <v>304</v>
      </c>
      <c r="D194" s="223" t="s">
        <v>234</v>
      </c>
      <c r="E194" s="224">
        <v>2</v>
      </c>
      <c r="F194" s="225"/>
      <c r="G194" s="226">
        <f>ROUND(E194*F194,2)</f>
        <v>0</v>
      </c>
      <c r="H194" s="225"/>
      <c r="I194" s="226">
        <f>ROUND(E194*H194,2)</f>
        <v>0</v>
      </c>
      <c r="J194" s="225"/>
      <c r="K194" s="226">
        <f>ROUND(E194*J194,2)</f>
        <v>0</v>
      </c>
      <c r="L194" s="226">
        <v>21</v>
      </c>
      <c r="M194" s="226">
        <f>G194*(1+L194/100)</f>
        <v>0</v>
      </c>
      <c r="N194" s="226">
        <v>0.16502</v>
      </c>
      <c r="O194" s="226">
        <f>ROUND(E194*N194,2)</f>
        <v>0.33</v>
      </c>
      <c r="P194" s="226">
        <v>0</v>
      </c>
      <c r="Q194" s="226">
        <f>ROUND(E194*P194,2)</f>
        <v>0</v>
      </c>
      <c r="R194" s="226"/>
      <c r="S194" s="226" t="s">
        <v>255</v>
      </c>
      <c r="T194" s="227" t="s">
        <v>111</v>
      </c>
      <c r="U194" s="213">
        <v>1.694</v>
      </c>
      <c r="V194" s="213">
        <f>ROUND(E194*U194,2)</f>
        <v>3.39</v>
      </c>
      <c r="W194" s="213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112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outlineLevel="1" x14ac:dyDescent="0.2">
      <c r="A195" s="211"/>
      <c r="B195" s="212"/>
      <c r="C195" s="250" t="s">
        <v>305</v>
      </c>
      <c r="D195" s="243"/>
      <c r="E195" s="244">
        <v>2</v>
      </c>
      <c r="F195" s="213"/>
      <c r="G195" s="213"/>
      <c r="H195" s="213"/>
      <c r="I195" s="213"/>
      <c r="J195" s="213"/>
      <c r="K195" s="213"/>
      <c r="L195" s="213"/>
      <c r="M195" s="213"/>
      <c r="N195" s="213"/>
      <c r="O195" s="213"/>
      <c r="P195" s="213"/>
      <c r="Q195" s="213"/>
      <c r="R195" s="213"/>
      <c r="S195" s="213"/>
      <c r="T195" s="213"/>
      <c r="U195" s="213"/>
      <c r="V195" s="213"/>
      <c r="W195" s="213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116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21">
        <v>51</v>
      </c>
      <c r="B196" s="222" t="s">
        <v>306</v>
      </c>
      <c r="C196" s="238" t="s">
        <v>307</v>
      </c>
      <c r="D196" s="223" t="s">
        <v>308</v>
      </c>
      <c r="E196" s="224">
        <v>81.075000000000003</v>
      </c>
      <c r="F196" s="225"/>
      <c r="G196" s="226">
        <f>ROUND(E196*F196,2)</f>
        <v>0</v>
      </c>
      <c r="H196" s="225"/>
      <c r="I196" s="226">
        <f>ROUND(E196*H196,2)</f>
        <v>0</v>
      </c>
      <c r="J196" s="225"/>
      <c r="K196" s="226">
        <f>ROUND(E196*J196,2)</f>
        <v>0</v>
      </c>
      <c r="L196" s="226">
        <v>21</v>
      </c>
      <c r="M196" s="226">
        <f>G196*(1+L196/100)</f>
        <v>0</v>
      </c>
      <c r="N196" s="226">
        <v>1.2699999999999999E-2</v>
      </c>
      <c r="O196" s="226">
        <f>ROUND(E196*N196,2)</f>
        <v>1.03</v>
      </c>
      <c r="P196" s="226">
        <v>0</v>
      </c>
      <c r="Q196" s="226">
        <f>ROUND(E196*P196,2)</f>
        <v>0</v>
      </c>
      <c r="R196" s="226"/>
      <c r="S196" s="226" t="s">
        <v>255</v>
      </c>
      <c r="T196" s="227" t="s">
        <v>99</v>
      </c>
      <c r="U196" s="213">
        <v>0</v>
      </c>
      <c r="V196" s="213">
        <f>ROUND(E196*U196,2)</f>
        <v>0</v>
      </c>
      <c r="W196" s="213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230</v>
      </c>
      <c r="AH196" s="204"/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11"/>
      <c r="B197" s="212"/>
      <c r="C197" s="250" t="s">
        <v>309</v>
      </c>
      <c r="D197" s="243"/>
      <c r="E197" s="244">
        <v>81.075000000000003</v>
      </c>
      <c r="F197" s="213"/>
      <c r="G197" s="213"/>
      <c r="H197" s="213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116</v>
      </c>
      <c r="AH197" s="204">
        <v>0</v>
      </c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ht="22.5" outlineLevel="1" x14ac:dyDescent="0.2">
      <c r="A198" s="221">
        <v>52</v>
      </c>
      <c r="B198" s="222" t="s">
        <v>310</v>
      </c>
      <c r="C198" s="238" t="s">
        <v>311</v>
      </c>
      <c r="D198" s="223" t="s">
        <v>234</v>
      </c>
      <c r="E198" s="224">
        <v>3</v>
      </c>
      <c r="F198" s="225"/>
      <c r="G198" s="226">
        <f>ROUND(E198*F198,2)</f>
        <v>0</v>
      </c>
      <c r="H198" s="225"/>
      <c r="I198" s="226">
        <f>ROUND(E198*H198,2)</f>
        <v>0</v>
      </c>
      <c r="J198" s="225"/>
      <c r="K198" s="226">
        <f>ROUND(E198*J198,2)</f>
        <v>0</v>
      </c>
      <c r="L198" s="226">
        <v>21</v>
      </c>
      <c r="M198" s="226">
        <f>G198*(1+L198/100)</f>
        <v>0</v>
      </c>
      <c r="N198" s="226">
        <v>0.25</v>
      </c>
      <c r="O198" s="226">
        <f>ROUND(E198*N198,2)</f>
        <v>0.75</v>
      </c>
      <c r="P198" s="226">
        <v>0</v>
      </c>
      <c r="Q198" s="226">
        <f>ROUND(E198*P198,2)</f>
        <v>0</v>
      </c>
      <c r="R198" s="226" t="s">
        <v>229</v>
      </c>
      <c r="S198" s="226" t="s">
        <v>99</v>
      </c>
      <c r="T198" s="227" t="s">
        <v>99</v>
      </c>
      <c r="U198" s="213">
        <v>0</v>
      </c>
      <c r="V198" s="213">
        <f>ROUND(E198*U198,2)</f>
        <v>0</v>
      </c>
      <c r="W198" s="213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230</v>
      </c>
      <c r="AH198" s="204"/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11"/>
      <c r="B199" s="212"/>
      <c r="C199" s="250" t="s">
        <v>312</v>
      </c>
      <c r="D199" s="243"/>
      <c r="E199" s="244">
        <v>1</v>
      </c>
      <c r="F199" s="213"/>
      <c r="G199" s="213"/>
      <c r="H199" s="213"/>
      <c r="I199" s="213"/>
      <c r="J199" s="213"/>
      <c r="K199" s="213"/>
      <c r="L199" s="213"/>
      <c r="M199" s="213"/>
      <c r="N199" s="213"/>
      <c r="O199" s="213"/>
      <c r="P199" s="213"/>
      <c r="Q199" s="213"/>
      <c r="R199" s="213"/>
      <c r="S199" s="213"/>
      <c r="T199" s="213"/>
      <c r="U199" s="213"/>
      <c r="V199" s="213"/>
      <c r="W199" s="213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116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 x14ac:dyDescent="0.2">
      <c r="A200" s="211"/>
      <c r="B200" s="212"/>
      <c r="C200" s="250" t="s">
        <v>305</v>
      </c>
      <c r="D200" s="243"/>
      <c r="E200" s="244">
        <v>2</v>
      </c>
      <c r="F200" s="213"/>
      <c r="G200" s="213"/>
      <c r="H200" s="213"/>
      <c r="I200" s="213"/>
      <c r="J200" s="213"/>
      <c r="K200" s="213"/>
      <c r="L200" s="213"/>
      <c r="M200" s="213"/>
      <c r="N200" s="213"/>
      <c r="O200" s="213"/>
      <c r="P200" s="213"/>
      <c r="Q200" s="213"/>
      <c r="R200" s="213"/>
      <c r="S200" s="213"/>
      <c r="T200" s="213"/>
      <c r="U200" s="213"/>
      <c r="V200" s="213"/>
      <c r="W200" s="213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116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ht="22.5" outlineLevel="1" x14ac:dyDescent="0.2">
      <c r="A201" s="221">
        <v>53</v>
      </c>
      <c r="B201" s="222" t="s">
        <v>313</v>
      </c>
      <c r="C201" s="238" t="s">
        <v>314</v>
      </c>
      <c r="D201" s="223" t="s">
        <v>234</v>
      </c>
      <c r="E201" s="224">
        <v>2</v>
      </c>
      <c r="F201" s="225"/>
      <c r="G201" s="226">
        <f>ROUND(E201*F201,2)</f>
        <v>0</v>
      </c>
      <c r="H201" s="225"/>
      <c r="I201" s="226">
        <f>ROUND(E201*H201,2)</f>
        <v>0</v>
      </c>
      <c r="J201" s="225"/>
      <c r="K201" s="226">
        <f>ROUND(E201*J201,2)</f>
        <v>0</v>
      </c>
      <c r="L201" s="226">
        <v>21</v>
      </c>
      <c r="M201" s="226">
        <f>G201*(1+L201/100)</f>
        <v>0</v>
      </c>
      <c r="N201" s="226">
        <v>0.52</v>
      </c>
      <c r="O201" s="226">
        <f>ROUND(E201*N201,2)</f>
        <v>1.04</v>
      </c>
      <c r="P201" s="226">
        <v>0</v>
      </c>
      <c r="Q201" s="226">
        <f>ROUND(E201*P201,2)</f>
        <v>0</v>
      </c>
      <c r="R201" s="226" t="s">
        <v>229</v>
      </c>
      <c r="S201" s="226" t="s">
        <v>99</v>
      </c>
      <c r="T201" s="227" t="s">
        <v>99</v>
      </c>
      <c r="U201" s="213">
        <v>0</v>
      </c>
      <c r="V201" s="213">
        <f>ROUND(E201*U201,2)</f>
        <v>0</v>
      </c>
      <c r="W201" s="213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230</v>
      </c>
      <c r="AH201" s="204"/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 x14ac:dyDescent="0.2">
      <c r="A202" s="211"/>
      <c r="B202" s="212"/>
      <c r="C202" s="250" t="s">
        <v>315</v>
      </c>
      <c r="D202" s="243"/>
      <c r="E202" s="244">
        <v>2</v>
      </c>
      <c r="F202" s="213"/>
      <c r="G202" s="213"/>
      <c r="H202" s="213"/>
      <c r="I202" s="213"/>
      <c r="J202" s="213"/>
      <c r="K202" s="213"/>
      <c r="L202" s="213"/>
      <c r="M202" s="213"/>
      <c r="N202" s="213"/>
      <c r="O202" s="213"/>
      <c r="P202" s="213"/>
      <c r="Q202" s="213"/>
      <c r="R202" s="213"/>
      <c r="S202" s="213"/>
      <c r="T202" s="213"/>
      <c r="U202" s="213"/>
      <c r="V202" s="213"/>
      <c r="W202" s="213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116</v>
      </c>
      <c r="AH202" s="204">
        <v>0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ht="22.5" outlineLevel="1" x14ac:dyDescent="0.2">
      <c r="A203" s="221">
        <v>54</v>
      </c>
      <c r="B203" s="222" t="s">
        <v>316</v>
      </c>
      <c r="C203" s="238" t="s">
        <v>317</v>
      </c>
      <c r="D203" s="223" t="s">
        <v>234</v>
      </c>
      <c r="E203" s="224">
        <v>10</v>
      </c>
      <c r="F203" s="225"/>
      <c r="G203" s="226">
        <f>ROUND(E203*F203,2)</f>
        <v>0</v>
      </c>
      <c r="H203" s="225"/>
      <c r="I203" s="226">
        <f>ROUND(E203*H203,2)</f>
        <v>0</v>
      </c>
      <c r="J203" s="225"/>
      <c r="K203" s="226">
        <f>ROUND(E203*J203,2)</f>
        <v>0</v>
      </c>
      <c r="L203" s="226">
        <v>21</v>
      </c>
      <c r="M203" s="226">
        <f>G203*(1+L203/100)</f>
        <v>0</v>
      </c>
      <c r="N203" s="226">
        <v>1.0349999999999999</v>
      </c>
      <c r="O203" s="226">
        <f>ROUND(E203*N203,2)</f>
        <v>10.35</v>
      </c>
      <c r="P203" s="226">
        <v>0</v>
      </c>
      <c r="Q203" s="226">
        <f>ROUND(E203*P203,2)</f>
        <v>0</v>
      </c>
      <c r="R203" s="226" t="s">
        <v>229</v>
      </c>
      <c r="S203" s="226" t="s">
        <v>99</v>
      </c>
      <c r="T203" s="227" t="s">
        <v>99</v>
      </c>
      <c r="U203" s="213">
        <v>0</v>
      </c>
      <c r="V203" s="213">
        <f>ROUND(E203*U203,2)</f>
        <v>0</v>
      </c>
      <c r="W203" s="213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230</v>
      </c>
      <c r="AH203" s="204"/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 x14ac:dyDescent="0.2">
      <c r="A204" s="211"/>
      <c r="B204" s="212"/>
      <c r="C204" s="250" t="s">
        <v>318</v>
      </c>
      <c r="D204" s="243"/>
      <c r="E204" s="244">
        <v>6</v>
      </c>
      <c r="F204" s="213"/>
      <c r="G204" s="213"/>
      <c r="H204" s="213"/>
      <c r="I204" s="213"/>
      <c r="J204" s="213"/>
      <c r="K204" s="213"/>
      <c r="L204" s="213"/>
      <c r="M204" s="213"/>
      <c r="N204" s="213"/>
      <c r="O204" s="213"/>
      <c r="P204" s="213"/>
      <c r="Q204" s="213"/>
      <c r="R204" s="213"/>
      <c r="S204" s="213"/>
      <c r="T204" s="213"/>
      <c r="U204" s="213"/>
      <c r="V204" s="213"/>
      <c r="W204" s="213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116</v>
      </c>
      <c r="AH204" s="204">
        <v>0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outlineLevel="1" x14ac:dyDescent="0.2">
      <c r="A205" s="211"/>
      <c r="B205" s="212"/>
      <c r="C205" s="250" t="s">
        <v>319</v>
      </c>
      <c r="D205" s="243"/>
      <c r="E205" s="244">
        <v>4</v>
      </c>
      <c r="F205" s="213"/>
      <c r="G205" s="213"/>
      <c r="H205" s="213"/>
      <c r="I205" s="213"/>
      <c r="J205" s="213"/>
      <c r="K205" s="213"/>
      <c r="L205" s="213"/>
      <c r="M205" s="213"/>
      <c r="N205" s="213"/>
      <c r="O205" s="213"/>
      <c r="P205" s="213"/>
      <c r="Q205" s="213"/>
      <c r="R205" s="213"/>
      <c r="S205" s="213"/>
      <c r="T205" s="213"/>
      <c r="U205" s="213"/>
      <c r="V205" s="213"/>
      <c r="W205" s="213"/>
      <c r="X205" s="204"/>
      <c r="Y205" s="204"/>
      <c r="Z205" s="204"/>
      <c r="AA205" s="204"/>
      <c r="AB205" s="204"/>
      <c r="AC205" s="204"/>
      <c r="AD205" s="204"/>
      <c r="AE205" s="204"/>
      <c r="AF205" s="204"/>
      <c r="AG205" s="204" t="s">
        <v>116</v>
      </c>
      <c r="AH205" s="204">
        <v>0</v>
      </c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</row>
    <row r="206" spans="1:60" outlineLevel="1" x14ac:dyDescent="0.2">
      <c r="A206" s="221">
        <v>55</v>
      </c>
      <c r="B206" s="222" t="s">
        <v>320</v>
      </c>
      <c r="C206" s="238" t="s">
        <v>321</v>
      </c>
      <c r="D206" s="223" t="s">
        <v>234</v>
      </c>
      <c r="E206" s="224">
        <v>2</v>
      </c>
      <c r="F206" s="225"/>
      <c r="G206" s="226">
        <f>ROUND(E206*F206,2)</f>
        <v>0</v>
      </c>
      <c r="H206" s="225"/>
      <c r="I206" s="226">
        <f>ROUND(E206*H206,2)</f>
        <v>0</v>
      </c>
      <c r="J206" s="225"/>
      <c r="K206" s="226">
        <f>ROUND(E206*J206,2)</f>
        <v>0</v>
      </c>
      <c r="L206" s="226">
        <v>21</v>
      </c>
      <c r="M206" s="226">
        <f>G206*(1+L206/100)</f>
        <v>0</v>
      </c>
      <c r="N206" s="226">
        <v>2.4E-2</v>
      </c>
      <c r="O206" s="226">
        <f>ROUND(E206*N206,2)</f>
        <v>0.05</v>
      </c>
      <c r="P206" s="226">
        <v>0</v>
      </c>
      <c r="Q206" s="226">
        <f>ROUND(E206*P206,2)</f>
        <v>0</v>
      </c>
      <c r="R206" s="226" t="s">
        <v>229</v>
      </c>
      <c r="S206" s="226" t="s">
        <v>99</v>
      </c>
      <c r="T206" s="227" t="s">
        <v>99</v>
      </c>
      <c r="U206" s="213">
        <v>0</v>
      </c>
      <c r="V206" s="213">
        <f>ROUND(E206*U206,2)</f>
        <v>0</v>
      </c>
      <c r="W206" s="213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230</v>
      </c>
      <c r="AH206" s="204"/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outlineLevel="1" x14ac:dyDescent="0.2">
      <c r="A207" s="211"/>
      <c r="B207" s="212"/>
      <c r="C207" s="250" t="s">
        <v>312</v>
      </c>
      <c r="D207" s="243"/>
      <c r="E207" s="244">
        <v>1</v>
      </c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3"/>
      <c r="V207" s="213"/>
      <c r="W207" s="213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116</v>
      </c>
      <c r="AH207" s="204">
        <v>0</v>
      </c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11"/>
      <c r="B208" s="212"/>
      <c r="C208" s="250" t="s">
        <v>322</v>
      </c>
      <c r="D208" s="243"/>
      <c r="E208" s="244">
        <v>1</v>
      </c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3"/>
      <c r="U208" s="213"/>
      <c r="V208" s="213"/>
      <c r="W208" s="213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116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 x14ac:dyDescent="0.2">
      <c r="A209" s="221">
        <v>56</v>
      </c>
      <c r="B209" s="222" t="s">
        <v>323</v>
      </c>
      <c r="C209" s="238" t="s">
        <v>324</v>
      </c>
      <c r="D209" s="223" t="s">
        <v>234</v>
      </c>
      <c r="E209" s="224">
        <v>1</v>
      </c>
      <c r="F209" s="225"/>
      <c r="G209" s="226">
        <f>ROUND(E209*F209,2)</f>
        <v>0</v>
      </c>
      <c r="H209" s="225"/>
      <c r="I209" s="226">
        <f>ROUND(E209*H209,2)</f>
        <v>0</v>
      </c>
      <c r="J209" s="225"/>
      <c r="K209" s="226">
        <f>ROUND(E209*J209,2)</f>
        <v>0</v>
      </c>
      <c r="L209" s="226">
        <v>21</v>
      </c>
      <c r="M209" s="226">
        <f>G209*(1+L209/100)</f>
        <v>0</v>
      </c>
      <c r="N209" s="226">
        <v>3.9E-2</v>
      </c>
      <c r="O209" s="226">
        <f>ROUND(E209*N209,2)</f>
        <v>0.04</v>
      </c>
      <c r="P209" s="226">
        <v>0</v>
      </c>
      <c r="Q209" s="226">
        <f>ROUND(E209*P209,2)</f>
        <v>0</v>
      </c>
      <c r="R209" s="226" t="s">
        <v>229</v>
      </c>
      <c r="S209" s="226" t="s">
        <v>99</v>
      </c>
      <c r="T209" s="227" t="s">
        <v>99</v>
      </c>
      <c r="U209" s="213">
        <v>0</v>
      </c>
      <c r="V209" s="213">
        <f>ROUND(E209*U209,2)</f>
        <v>0</v>
      </c>
      <c r="W209" s="213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230</v>
      </c>
      <c r="AH209" s="204"/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211"/>
      <c r="B210" s="212"/>
      <c r="C210" s="250" t="s">
        <v>312</v>
      </c>
      <c r="D210" s="243"/>
      <c r="E210" s="244">
        <v>1</v>
      </c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13"/>
      <c r="V210" s="213"/>
      <c r="W210" s="213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116</v>
      </c>
      <c r="AH210" s="204">
        <v>0</v>
      </c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outlineLevel="1" x14ac:dyDescent="0.2">
      <c r="A211" s="221">
        <v>57</v>
      </c>
      <c r="B211" s="222" t="s">
        <v>325</v>
      </c>
      <c r="C211" s="238" t="s">
        <v>326</v>
      </c>
      <c r="D211" s="223" t="s">
        <v>234</v>
      </c>
      <c r="E211" s="224">
        <v>2</v>
      </c>
      <c r="F211" s="225"/>
      <c r="G211" s="226">
        <f>ROUND(E211*F211,2)</f>
        <v>0</v>
      </c>
      <c r="H211" s="225"/>
      <c r="I211" s="226">
        <f>ROUND(E211*H211,2)</f>
        <v>0</v>
      </c>
      <c r="J211" s="225"/>
      <c r="K211" s="226">
        <f>ROUND(E211*J211,2)</f>
        <v>0</v>
      </c>
      <c r="L211" s="226">
        <v>21</v>
      </c>
      <c r="M211" s="226">
        <f>G211*(1+L211/100)</f>
        <v>0</v>
      </c>
      <c r="N211" s="226">
        <v>5.0999999999999997E-2</v>
      </c>
      <c r="O211" s="226">
        <f>ROUND(E211*N211,2)</f>
        <v>0.1</v>
      </c>
      <c r="P211" s="226">
        <v>0</v>
      </c>
      <c r="Q211" s="226">
        <f>ROUND(E211*P211,2)</f>
        <v>0</v>
      </c>
      <c r="R211" s="226" t="s">
        <v>229</v>
      </c>
      <c r="S211" s="226" t="s">
        <v>99</v>
      </c>
      <c r="T211" s="227" t="s">
        <v>99</v>
      </c>
      <c r="U211" s="213">
        <v>0</v>
      </c>
      <c r="V211" s="213">
        <f>ROUND(E211*U211,2)</f>
        <v>0</v>
      </c>
      <c r="W211" s="213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230</v>
      </c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211"/>
      <c r="B212" s="212"/>
      <c r="C212" s="250" t="s">
        <v>312</v>
      </c>
      <c r="D212" s="243"/>
      <c r="E212" s="244">
        <v>1</v>
      </c>
      <c r="F212" s="213"/>
      <c r="G212" s="213"/>
      <c r="H212" s="213"/>
      <c r="I212" s="213"/>
      <c r="J212" s="213"/>
      <c r="K212" s="213"/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116</v>
      </c>
      <c r="AH212" s="204">
        <v>0</v>
      </c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outlineLevel="1" x14ac:dyDescent="0.2">
      <c r="A213" s="211"/>
      <c r="B213" s="212"/>
      <c r="C213" s="250" t="s">
        <v>322</v>
      </c>
      <c r="D213" s="243"/>
      <c r="E213" s="244">
        <v>1</v>
      </c>
      <c r="F213" s="213"/>
      <c r="G213" s="213"/>
      <c r="H213" s="213"/>
      <c r="I213" s="213"/>
      <c r="J213" s="213"/>
      <c r="K213" s="213"/>
      <c r="L213" s="213"/>
      <c r="M213" s="213"/>
      <c r="N213" s="213"/>
      <c r="O213" s="213"/>
      <c r="P213" s="213"/>
      <c r="Q213" s="213"/>
      <c r="R213" s="213"/>
      <c r="S213" s="213"/>
      <c r="T213" s="213"/>
      <c r="U213" s="213"/>
      <c r="V213" s="213"/>
      <c r="W213" s="213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116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outlineLevel="1" x14ac:dyDescent="0.2">
      <c r="A214" s="221">
        <v>58</v>
      </c>
      <c r="B214" s="222" t="s">
        <v>327</v>
      </c>
      <c r="C214" s="238" t="s">
        <v>328</v>
      </c>
      <c r="D214" s="223" t="s">
        <v>234</v>
      </c>
      <c r="E214" s="224">
        <v>1</v>
      </c>
      <c r="F214" s="225"/>
      <c r="G214" s="226">
        <f>ROUND(E214*F214,2)</f>
        <v>0</v>
      </c>
      <c r="H214" s="225"/>
      <c r="I214" s="226">
        <f>ROUND(E214*H214,2)</f>
        <v>0</v>
      </c>
      <c r="J214" s="225"/>
      <c r="K214" s="226">
        <f>ROUND(E214*J214,2)</f>
        <v>0</v>
      </c>
      <c r="L214" s="226">
        <v>21</v>
      </c>
      <c r="M214" s="226">
        <f>G214*(1+L214/100)</f>
        <v>0</v>
      </c>
      <c r="N214" s="226">
        <v>0.08</v>
      </c>
      <c r="O214" s="226">
        <f>ROUND(E214*N214,2)</f>
        <v>0.08</v>
      </c>
      <c r="P214" s="226">
        <v>0</v>
      </c>
      <c r="Q214" s="226">
        <f>ROUND(E214*P214,2)</f>
        <v>0</v>
      </c>
      <c r="R214" s="226" t="s">
        <v>229</v>
      </c>
      <c r="S214" s="226" t="s">
        <v>99</v>
      </c>
      <c r="T214" s="227" t="s">
        <v>99</v>
      </c>
      <c r="U214" s="213">
        <v>0</v>
      </c>
      <c r="V214" s="213">
        <f>ROUND(E214*U214,2)</f>
        <v>0</v>
      </c>
      <c r="W214" s="213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 t="s">
        <v>230</v>
      </c>
      <c r="AH214" s="204"/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outlineLevel="1" x14ac:dyDescent="0.2">
      <c r="A215" s="211"/>
      <c r="B215" s="212"/>
      <c r="C215" s="250" t="s">
        <v>312</v>
      </c>
      <c r="D215" s="243"/>
      <c r="E215" s="244">
        <v>1</v>
      </c>
      <c r="F215" s="213"/>
      <c r="G215" s="213"/>
      <c r="H215" s="213"/>
      <c r="I215" s="213"/>
      <c r="J215" s="213"/>
      <c r="K215" s="213"/>
      <c r="L215" s="213"/>
      <c r="M215" s="213"/>
      <c r="N215" s="213"/>
      <c r="O215" s="213"/>
      <c r="P215" s="213"/>
      <c r="Q215" s="213"/>
      <c r="R215" s="213"/>
      <c r="S215" s="213"/>
      <c r="T215" s="213"/>
      <c r="U215" s="213"/>
      <c r="V215" s="213"/>
      <c r="W215" s="213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116</v>
      </c>
      <c r="AH215" s="204">
        <v>0</v>
      </c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outlineLevel="1" x14ac:dyDescent="0.2">
      <c r="A216" s="221">
        <v>59</v>
      </c>
      <c r="B216" s="222" t="s">
        <v>329</v>
      </c>
      <c r="C216" s="238" t="s">
        <v>330</v>
      </c>
      <c r="D216" s="223" t="s">
        <v>234</v>
      </c>
      <c r="E216" s="224">
        <v>3</v>
      </c>
      <c r="F216" s="225"/>
      <c r="G216" s="226">
        <f>ROUND(E216*F216,2)</f>
        <v>0</v>
      </c>
      <c r="H216" s="225"/>
      <c r="I216" s="226">
        <f>ROUND(E216*H216,2)</f>
        <v>0</v>
      </c>
      <c r="J216" s="225"/>
      <c r="K216" s="226">
        <f>ROUND(E216*J216,2)</f>
        <v>0</v>
      </c>
      <c r="L216" s="226">
        <v>21</v>
      </c>
      <c r="M216" s="226">
        <f>G216*(1+L216/100)</f>
        <v>0</v>
      </c>
      <c r="N216" s="226">
        <v>6.8000000000000005E-2</v>
      </c>
      <c r="O216" s="226">
        <f>ROUND(E216*N216,2)</f>
        <v>0.2</v>
      </c>
      <c r="P216" s="226">
        <v>0</v>
      </c>
      <c r="Q216" s="226">
        <f>ROUND(E216*P216,2)</f>
        <v>0</v>
      </c>
      <c r="R216" s="226" t="s">
        <v>229</v>
      </c>
      <c r="S216" s="226" t="s">
        <v>99</v>
      </c>
      <c r="T216" s="227" t="s">
        <v>99</v>
      </c>
      <c r="U216" s="213">
        <v>0</v>
      </c>
      <c r="V216" s="213">
        <f>ROUND(E216*U216,2)</f>
        <v>0</v>
      </c>
      <c r="W216" s="213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 t="s">
        <v>230</v>
      </c>
      <c r="AH216" s="204"/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</row>
    <row r="217" spans="1:60" outlineLevel="1" x14ac:dyDescent="0.2">
      <c r="A217" s="211"/>
      <c r="B217" s="212"/>
      <c r="C217" s="250" t="s">
        <v>331</v>
      </c>
      <c r="D217" s="243"/>
      <c r="E217" s="244">
        <v>3</v>
      </c>
      <c r="F217" s="213"/>
      <c r="G217" s="213"/>
      <c r="H217" s="213"/>
      <c r="I217" s="213"/>
      <c r="J217" s="213"/>
      <c r="K217" s="213"/>
      <c r="L217" s="213"/>
      <c r="M217" s="213"/>
      <c r="N217" s="213"/>
      <c r="O217" s="213"/>
      <c r="P217" s="213"/>
      <c r="Q217" s="213"/>
      <c r="R217" s="213"/>
      <c r="S217" s="213"/>
      <c r="T217" s="213"/>
      <c r="U217" s="213"/>
      <c r="V217" s="213"/>
      <c r="W217" s="213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116</v>
      </c>
      <c r="AH217" s="204">
        <v>0</v>
      </c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ht="22.5" outlineLevel="1" x14ac:dyDescent="0.2">
      <c r="A218" s="221">
        <v>60</v>
      </c>
      <c r="B218" s="222" t="s">
        <v>332</v>
      </c>
      <c r="C218" s="238" t="s">
        <v>333</v>
      </c>
      <c r="D218" s="223" t="s">
        <v>234</v>
      </c>
      <c r="E218" s="224">
        <v>6</v>
      </c>
      <c r="F218" s="225"/>
      <c r="G218" s="226">
        <f>ROUND(E218*F218,2)</f>
        <v>0</v>
      </c>
      <c r="H218" s="225"/>
      <c r="I218" s="226">
        <f>ROUND(E218*H218,2)</f>
        <v>0</v>
      </c>
      <c r="J218" s="225"/>
      <c r="K218" s="226">
        <f>ROUND(E218*J218,2)</f>
        <v>0</v>
      </c>
      <c r="L218" s="226">
        <v>21</v>
      </c>
      <c r="M218" s="226">
        <f>G218*(1+L218/100)</f>
        <v>0</v>
      </c>
      <c r="N218" s="226">
        <v>0.505</v>
      </c>
      <c r="O218" s="226">
        <f>ROUND(E218*N218,2)</f>
        <v>3.03</v>
      </c>
      <c r="P218" s="226">
        <v>0</v>
      </c>
      <c r="Q218" s="226">
        <f>ROUND(E218*P218,2)</f>
        <v>0</v>
      </c>
      <c r="R218" s="226" t="s">
        <v>229</v>
      </c>
      <c r="S218" s="226" t="s">
        <v>99</v>
      </c>
      <c r="T218" s="227" t="s">
        <v>99</v>
      </c>
      <c r="U218" s="213">
        <v>0</v>
      </c>
      <c r="V218" s="213">
        <f>ROUND(E218*U218,2)</f>
        <v>0</v>
      </c>
      <c r="W218" s="213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230</v>
      </c>
      <c r="AH218" s="204"/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 x14ac:dyDescent="0.2">
      <c r="A219" s="211"/>
      <c r="B219" s="212"/>
      <c r="C219" s="250" t="s">
        <v>334</v>
      </c>
      <c r="D219" s="243"/>
      <c r="E219" s="244">
        <v>4</v>
      </c>
      <c r="F219" s="213"/>
      <c r="G219" s="213"/>
      <c r="H219" s="213"/>
      <c r="I219" s="213"/>
      <c r="J219" s="213"/>
      <c r="K219" s="213"/>
      <c r="L219" s="213"/>
      <c r="M219" s="213"/>
      <c r="N219" s="213"/>
      <c r="O219" s="213"/>
      <c r="P219" s="213"/>
      <c r="Q219" s="213"/>
      <c r="R219" s="213"/>
      <c r="S219" s="213"/>
      <c r="T219" s="213"/>
      <c r="U219" s="213"/>
      <c r="V219" s="213"/>
      <c r="W219" s="213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 t="s">
        <v>116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outlineLevel="1" x14ac:dyDescent="0.2">
      <c r="A220" s="211"/>
      <c r="B220" s="212"/>
      <c r="C220" s="250" t="s">
        <v>305</v>
      </c>
      <c r="D220" s="243"/>
      <c r="E220" s="244">
        <v>2</v>
      </c>
      <c r="F220" s="213"/>
      <c r="G220" s="213"/>
      <c r="H220" s="213"/>
      <c r="I220" s="213"/>
      <c r="J220" s="213"/>
      <c r="K220" s="213"/>
      <c r="L220" s="213"/>
      <c r="M220" s="213"/>
      <c r="N220" s="213"/>
      <c r="O220" s="213"/>
      <c r="P220" s="213"/>
      <c r="Q220" s="213"/>
      <c r="R220" s="213"/>
      <c r="S220" s="213"/>
      <c r="T220" s="213"/>
      <c r="U220" s="213"/>
      <c r="V220" s="213"/>
      <c r="W220" s="213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116</v>
      </c>
      <c r="AH220" s="204">
        <v>0</v>
      </c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ht="22.5" outlineLevel="1" x14ac:dyDescent="0.2">
      <c r="A221" s="221">
        <v>61</v>
      </c>
      <c r="B221" s="222" t="s">
        <v>335</v>
      </c>
      <c r="C221" s="238" t="s">
        <v>336</v>
      </c>
      <c r="D221" s="223" t="s">
        <v>234</v>
      </c>
      <c r="E221" s="224">
        <v>4</v>
      </c>
      <c r="F221" s="225"/>
      <c r="G221" s="226">
        <f>ROUND(E221*F221,2)</f>
        <v>0</v>
      </c>
      <c r="H221" s="225"/>
      <c r="I221" s="226">
        <f>ROUND(E221*H221,2)</f>
        <v>0</v>
      </c>
      <c r="J221" s="225"/>
      <c r="K221" s="226">
        <f>ROUND(E221*J221,2)</f>
        <v>0</v>
      </c>
      <c r="L221" s="226">
        <v>21</v>
      </c>
      <c r="M221" s="226">
        <f>G221*(1+L221/100)</f>
        <v>0</v>
      </c>
      <c r="N221" s="226">
        <v>1.6</v>
      </c>
      <c r="O221" s="226">
        <f>ROUND(E221*N221,2)</f>
        <v>6.4</v>
      </c>
      <c r="P221" s="226">
        <v>0</v>
      </c>
      <c r="Q221" s="226">
        <f>ROUND(E221*P221,2)</f>
        <v>0</v>
      </c>
      <c r="R221" s="226" t="s">
        <v>229</v>
      </c>
      <c r="S221" s="226" t="s">
        <v>99</v>
      </c>
      <c r="T221" s="227" t="s">
        <v>99</v>
      </c>
      <c r="U221" s="213">
        <v>0</v>
      </c>
      <c r="V221" s="213">
        <f>ROUND(E221*U221,2)</f>
        <v>0</v>
      </c>
      <c r="W221" s="213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230</v>
      </c>
      <c r="AH221" s="204"/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outlineLevel="1" x14ac:dyDescent="0.2">
      <c r="A222" s="211"/>
      <c r="B222" s="212"/>
      <c r="C222" s="250" t="s">
        <v>334</v>
      </c>
      <c r="D222" s="243"/>
      <c r="E222" s="244">
        <v>4</v>
      </c>
      <c r="F222" s="213"/>
      <c r="G222" s="213"/>
      <c r="H222" s="213"/>
      <c r="I222" s="213"/>
      <c r="J222" s="213"/>
      <c r="K222" s="213"/>
      <c r="L222" s="213"/>
      <c r="M222" s="213"/>
      <c r="N222" s="213"/>
      <c r="O222" s="213"/>
      <c r="P222" s="213"/>
      <c r="Q222" s="213"/>
      <c r="R222" s="213"/>
      <c r="S222" s="213"/>
      <c r="T222" s="213"/>
      <c r="U222" s="213"/>
      <c r="V222" s="213"/>
      <c r="W222" s="213"/>
      <c r="X222" s="204"/>
      <c r="Y222" s="204"/>
      <c r="Z222" s="204"/>
      <c r="AA222" s="204"/>
      <c r="AB222" s="204"/>
      <c r="AC222" s="204"/>
      <c r="AD222" s="204"/>
      <c r="AE222" s="204"/>
      <c r="AF222" s="204"/>
      <c r="AG222" s="204" t="s">
        <v>116</v>
      </c>
      <c r="AH222" s="204">
        <v>0</v>
      </c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</row>
    <row r="223" spans="1:60" ht="22.5" outlineLevel="1" x14ac:dyDescent="0.2">
      <c r="A223" s="221">
        <v>62</v>
      </c>
      <c r="B223" s="222" t="s">
        <v>337</v>
      </c>
      <c r="C223" s="238" t="s">
        <v>338</v>
      </c>
      <c r="D223" s="223" t="s">
        <v>234</v>
      </c>
      <c r="E223" s="224">
        <v>13</v>
      </c>
      <c r="F223" s="225"/>
      <c r="G223" s="226">
        <f>ROUND(E223*F223,2)</f>
        <v>0</v>
      </c>
      <c r="H223" s="225"/>
      <c r="I223" s="226">
        <f>ROUND(E223*H223,2)</f>
        <v>0</v>
      </c>
      <c r="J223" s="225"/>
      <c r="K223" s="226">
        <f>ROUND(E223*J223,2)</f>
        <v>0</v>
      </c>
      <c r="L223" s="226">
        <v>21</v>
      </c>
      <c r="M223" s="226">
        <f>G223*(1+L223/100)</f>
        <v>0</v>
      </c>
      <c r="N223" s="226">
        <v>2E-3</v>
      </c>
      <c r="O223" s="226">
        <f>ROUND(E223*N223,2)</f>
        <v>0.03</v>
      </c>
      <c r="P223" s="226">
        <v>0</v>
      </c>
      <c r="Q223" s="226">
        <f>ROUND(E223*P223,2)</f>
        <v>0</v>
      </c>
      <c r="R223" s="226" t="s">
        <v>229</v>
      </c>
      <c r="S223" s="226" t="s">
        <v>99</v>
      </c>
      <c r="T223" s="227" t="s">
        <v>99</v>
      </c>
      <c r="U223" s="213">
        <v>0</v>
      </c>
      <c r="V223" s="213">
        <f>ROUND(E223*U223,2)</f>
        <v>0</v>
      </c>
      <c r="W223" s="213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230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outlineLevel="1" x14ac:dyDescent="0.2">
      <c r="A224" s="211"/>
      <c r="B224" s="212"/>
      <c r="C224" s="250" t="s">
        <v>339</v>
      </c>
      <c r="D224" s="243"/>
      <c r="E224" s="244">
        <v>13</v>
      </c>
      <c r="F224" s="213"/>
      <c r="G224" s="213"/>
      <c r="H224" s="213"/>
      <c r="I224" s="213"/>
      <c r="J224" s="213"/>
      <c r="K224" s="213"/>
      <c r="L224" s="213"/>
      <c r="M224" s="213"/>
      <c r="N224" s="213"/>
      <c r="O224" s="213"/>
      <c r="P224" s="213"/>
      <c r="Q224" s="213"/>
      <c r="R224" s="213"/>
      <c r="S224" s="213"/>
      <c r="T224" s="213"/>
      <c r="U224" s="213"/>
      <c r="V224" s="213"/>
      <c r="W224" s="213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116</v>
      </c>
      <c r="AH224" s="204">
        <v>0</v>
      </c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x14ac:dyDescent="0.2">
      <c r="A225" s="215" t="s">
        <v>94</v>
      </c>
      <c r="B225" s="216" t="s">
        <v>62</v>
      </c>
      <c r="C225" s="236" t="s">
        <v>63</v>
      </c>
      <c r="D225" s="217"/>
      <c r="E225" s="218"/>
      <c r="F225" s="219"/>
      <c r="G225" s="219">
        <f>SUMIF(AG226:AG228,"&lt;&gt;NOR",G226:G228)</f>
        <v>0</v>
      </c>
      <c r="H225" s="219"/>
      <c r="I225" s="219">
        <f>SUM(I226:I228)</f>
        <v>0</v>
      </c>
      <c r="J225" s="219"/>
      <c r="K225" s="219">
        <f>SUM(K226:K228)</f>
        <v>0</v>
      </c>
      <c r="L225" s="219"/>
      <c r="M225" s="219">
        <f>SUM(M226:M228)</f>
        <v>0</v>
      </c>
      <c r="N225" s="219"/>
      <c r="O225" s="219">
        <f>SUM(O226:O228)</f>
        <v>3.23</v>
      </c>
      <c r="P225" s="219"/>
      <c r="Q225" s="219">
        <f>SUM(Q226:Q228)</f>
        <v>0</v>
      </c>
      <c r="R225" s="219"/>
      <c r="S225" s="219"/>
      <c r="T225" s="220"/>
      <c r="U225" s="214"/>
      <c r="V225" s="214">
        <f>SUM(V226:V228)</f>
        <v>1.1599999999999999</v>
      </c>
      <c r="W225" s="214"/>
      <c r="AG225" t="s">
        <v>95</v>
      </c>
    </row>
    <row r="226" spans="1:60" outlineLevel="1" x14ac:dyDescent="0.2">
      <c r="A226" s="228">
        <v>63</v>
      </c>
      <c r="B226" s="229" t="s">
        <v>340</v>
      </c>
      <c r="C226" s="237" t="s">
        <v>341</v>
      </c>
      <c r="D226" s="230" t="s">
        <v>292</v>
      </c>
      <c r="E226" s="231">
        <v>1</v>
      </c>
      <c r="F226" s="232"/>
      <c r="G226" s="233">
        <f>ROUND(E226*F226,2)</f>
        <v>0</v>
      </c>
      <c r="H226" s="232"/>
      <c r="I226" s="233">
        <f>ROUND(E226*H226,2)</f>
        <v>0</v>
      </c>
      <c r="J226" s="232"/>
      <c r="K226" s="233">
        <f>ROUND(E226*J226,2)</f>
        <v>0</v>
      </c>
      <c r="L226" s="233">
        <v>21</v>
      </c>
      <c r="M226" s="233">
        <f>G226*(1+L226/100)</f>
        <v>0</v>
      </c>
      <c r="N226" s="233">
        <v>0</v>
      </c>
      <c r="O226" s="233">
        <f>ROUND(E226*N226,2)</f>
        <v>0</v>
      </c>
      <c r="P226" s="233">
        <v>0</v>
      </c>
      <c r="Q226" s="233">
        <f>ROUND(E226*P226,2)</f>
        <v>0</v>
      </c>
      <c r="R226" s="233"/>
      <c r="S226" s="233" t="s">
        <v>255</v>
      </c>
      <c r="T226" s="234" t="s">
        <v>100</v>
      </c>
      <c r="U226" s="213">
        <v>0</v>
      </c>
      <c r="V226" s="213">
        <f>ROUND(E226*U226,2)</f>
        <v>0</v>
      </c>
      <c r="W226" s="213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112</v>
      </c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 x14ac:dyDescent="0.2">
      <c r="A227" s="221">
        <v>64</v>
      </c>
      <c r="B227" s="222" t="s">
        <v>342</v>
      </c>
      <c r="C227" s="238" t="s">
        <v>343</v>
      </c>
      <c r="D227" s="223" t="s">
        <v>234</v>
      </c>
      <c r="E227" s="224">
        <v>2</v>
      </c>
      <c r="F227" s="225"/>
      <c r="G227" s="226">
        <f>ROUND(E227*F227,2)</f>
        <v>0</v>
      </c>
      <c r="H227" s="225"/>
      <c r="I227" s="226">
        <f>ROUND(E227*H227,2)</f>
        <v>0</v>
      </c>
      <c r="J227" s="225"/>
      <c r="K227" s="226">
        <f>ROUND(E227*J227,2)</f>
        <v>0</v>
      </c>
      <c r="L227" s="226">
        <v>21</v>
      </c>
      <c r="M227" s="226">
        <f>G227*(1+L227/100)</f>
        <v>0</v>
      </c>
      <c r="N227" s="226">
        <v>1.6167899999999999</v>
      </c>
      <c r="O227" s="226">
        <f>ROUND(E227*N227,2)</f>
        <v>3.23</v>
      </c>
      <c r="P227" s="226">
        <v>0</v>
      </c>
      <c r="Q227" s="226">
        <f>ROUND(E227*P227,2)</f>
        <v>0</v>
      </c>
      <c r="R227" s="226"/>
      <c r="S227" s="226" t="s">
        <v>255</v>
      </c>
      <c r="T227" s="227" t="s">
        <v>111</v>
      </c>
      <c r="U227" s="213">
        <v>0.57999999999999996</v>
      </c>
      <c r="V227" s="213">
        <f>ROUND(E227*U227,2)</f>
        <v>1.1599999999999999</v>
      </c>
      <c r="W227" s="213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112</v>
      </c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outlineLevel="1" x14ac:dyDescent="0.2">
      <c r="A228" s="211"/>
      <c r="B228" s="212"/>
      <c r="C228" s="250" t="s">
        <v>305</v>
      </c>
      <c r="D228" s="243"/>
      <c r="E228" s="244">
        <v>2</v>
      </c>
      <c r="F228" s="213"/>
      <c r="G228" s="213"/>
      <c r="H228" s="213"/>
      <c r="I228" s="213"/>
      <c r="J228" s="213"/>
      <c r="K228" s="213"/>
      <c r="L228" s="213"/>
      <c r="M228" s="213"/>
      <c r="N228" s="213"/>
      <c r="O228" s="213"/>
      <c r="P228" s="213"/>
      <c r="Q228" s="213"/>
      <c r="R228" s="213"/>
      <c r="S228" s="213"/>
      <c r="T228" s="213"/>
      <c r="U228" s="213"/>
      <c r="V228" s="213"/>
      <c r="W228" s="213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 t="s">
        <v>116</v>
      </c>
      <c r="AH228" s="204">
        <v>0</v>
      </c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x14ac:dyDescent="0.2">
      <c r="A229" s="215" t="s">
        <v>94</v>
      </c>
      <c r="B229" s="216" t="s">
        <v>64</v>
      </c>
      <c r="C229" s="236" t="s">
        <v>65</v>
      </c>
      <c r="D229" s="217"/>
      <c r="E229" s="218"/>
      <c r="F229" s="219"/>
      <c r="G229" s="219">
        <f>SUMIF(AG230:AG234,"&lt;&gt;NOR",G230:G234)</f>
        <v>0</v>
      </c>
      <c r="H229" s="219"/>
      <c r="I229" s="219">
        <f>SUM(I230:I234)</f>
        <v>0</v>
      </c>
      <c r="J229" s="219"/>
      <c r="K229" s="219">
        <f>SUM(K230:K234)</f>
        <v>0</v>
      </c>
      <c r="L229" s="219"/>
      <c r="M229" s="219">
        <f>SUM(M230:M234)</f>
        <v>0</v>
      </c>
      <c r="N229" s="219"/>
      <c r="O229" s="219">
        <f>SUM(O230:O234)</f>
        <v>0</v>
      </c>
      <c r="P229" s="219"/>
      <c r="Q229" s="219">
        <f>SUM(Q230:Q234)</f>
        <v>0</v>
      </c>
      <c r="R229" s="219"/>
      <c r="S229" s="219"/>
      <c r="T229" s="220"/>
      <c r="U229" s="214"/>
      <c r="V229" s="214">
        <f>SUM(V230:V234)</f>
        <v>132.32</v>
      </c>
      <c r="W229" s="214"/>
      <c r="AG229" t="s">
        <v>95</v>
      </c>
    </row>
    <row r="230" spans="1:60" ht="22.5" outlineLevel="1" x14ac:dyDescent="0.2">
      <c r="A230" s="221">
        <v>65</v>
      </c>
      <c r="B230" s="222" t="s">
        <v>344</v>
      </c>
      <c r="C230" s="238" t="s">
        <v>345</v>
      </c>
      <c r="D230" s="223" t="s">
        <v>260</v>
      </c>
      <c r="E230" s="224">
        <v>625.62221999999997</v>
      </c>
      <c r="F230" s="225"/>
      <c r="G230" s="226">
        <f>ROUND(E230*F230,2)</f>
        <v>0</v>
      </c>
      <c r="H230" s="225"/>
      <c r="I230" s="226">
        <f>ROUND(E230*H230,2)</f>
        <v>0</v>
      </c>
      <c r="J230" s="225"/>
      <c r="K230" s="226">
        <f>ROUND(E230*J230,2)</f>
        <v>0</v>
      </c>
      <c r="L230" s="226">
        <v>21</v>
      </c>
      <c r="M230" s="226">
        <f>G230*(1+L230/100)</f>
        <v>0</v>
      </c>
      <c r="N230" s="226">
        <v>0</v>
      </c>
      <c r="O230" s="226">
        <f>ROUND(E230*N230,2)</f>
        <v>0</v>
      </c>
      <c r="P230" s="226">
        <v>0</v>
      </c>
      <c r="Q230" s="226">
        <f>ROUND(E230*P230,2)</f>
        <v>0</v>
      </c>
      <c r="R230" s="226" t="s">
        <v>235</v>
      </c>
      <c r="S230" s="226" t="s">
        <v>99</v>
      </c>
      <c r="T230" s="227" t="s">
        <v>111</v>
      </c>
      <c r="U230" s="213">
        <v>0.21149999999999999</v>
      </c>
      <c r="V230" s="213">
        <f>ROUND(E230*U230,2)</f>
        <v>132.32</v>
      </c>
      <c r="W230" s="213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346</v>
      </c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outlineLevel="1" x14ac:dyDescent="0.2">
      <c r="A231" s="211"/>
      <c r="B231" s="212"/>
      <c r="C231" s="249" t="s">
        <v>347</v>
      </c>
      <c r="D231" s="248"/>
      <c r="E231" s="248"/>
      <c r="F231" s="248"/>
      <c r="G231" s="248"/>
      <c r="H231" s="213"/>
      <c r="I231" s="213"/>
      <c r="J231" s="213"/>
      <c r="K231" s="213"/>
      <c r="L231" s="213"/>
      <c r="M231" s="213"/>
      <c r="N231" s="213"/>
      <c r="O231" s="213"/>
      <c r="P231" s="213"/>
      <c r="Q231" s="213"/>
      <c r="R231" s="213"/>
      <c r="S231" s="213"/>
      <c r="T231" s="213"/>
      <c r="U231" s="213"/>
      <c r="V231" s="213"/>
      <c r="W231" s="213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114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 x14ac:dyDescent="0.2">
      <c r="A232" s="211"/>
      <c r="B232" s="212"/>
      <c r="C232" s="250" t="s">
        <v>348</v>
      </c>
      <c r="D232" s="243"/>
      <c r="E232" s="244"/>
      <c r="F232" s="213"/>
      <c r="G232" s="213"/>
      <c r="H232" s="213"/>
      <c r="I232" s="213"/>
      <c r="J232" s="213"/>
      <c r="K232" s="213"/>
      <c r="L232" s="213"/>
      <c r="M232" s="213"/>
      <c r="N232" s="213"/>
      <c r="O232" s="213"/>
      <c r="P232" s="213"/>
      <c r="Q232" s="213"/>
      <c r="R232" s="213"/>
      <c r="S232" s="213"/>
      <c r="T232" s="213"/>
      <c r="U232" s="213"/>
      <c r="V232" s="213"/>
      <c r="W232" s="213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116</v>
      </c>
      <c r="AH232" s="204">
        <v>0</v>
      </c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ht="22.5" outlineLevel="1" x14ac:dyDescent="0.2">
      <c r="A233" s="211"/>
      <c r="B233" s="212"/>
      <c r="C233" s="250" t="s">
        <v>349</v>
      </c>
      <c r="D233" s="243"/>
      <c r="E233" s="244"/>
      <c r="F233" s="213"/>
      <c r="G233" s="213"/>
      <c r="H233" s="213"/>
      <c r="I233" s="213"/>
      <c r="J233" s="213"/>
      <c r="K233" s="213"/>
      <c r="L233" s="213"/>
      <c r="M233" s="213"/>
      <c r="N233" s="213"/>
      <c r="O233" s="213"/>
      <c r="P233" s="213"/>
      <c r="Q233" s="213"/>
      <c r="R233" s="213"/>
      <c r="S233" s="213"/>
      <c r="T233" s="213"/>
      <c r="U233" s="213"/>
      <c r="V233" s="213"/>
      <c r="W233" s="213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116</v>
      </c>
      <c r="AH233" s="204">
        <v>0</v>
      </c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outlineLevel="1" x14ac:dyDescent="0.2">
      <c r="A234" s="211"/>
      <c r="B234" s="212"/>
      <c r="C234" s="250" t="s">
        <v>350</v>
      </c>
      <c r="D234" s="243"/>
      <c r="E234" s="244">
        <v>625.62221999999997</v>
      </c>
      <c r="F234" s="213"/>
      <c r="G234" s="213"/>
      <c r="H234" s="213"/>
      <c r="I234" s="213"/>
      <c r="J234" s="213"/>
      <c r="K234" s="213"/>
      <c r="L234" s="213"/>
      <c r="M234" s="213"/>
      <c r="N234" s="213"/>
      <c r="O234" s="213"/>
      <c r="P234" s="213"/>
      <c r="Q234" s="213"/>
      <c r="R234" s="213"/>
      <c r="S234" s="213"/>
      <c r="T234" s="213"/>
      <c r="U234" s="213"/>
      <c r="V234" s="213"/>
      <c r="W234" s="213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116</v>
      </c>
      <c r="AH234" s="204">
        <v>0</v>
      </c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x14ac:dyDescent="0.2">
      <c r="A235" s="5"/>
      <c r="B235" s="6"/>
      <c r="C235" s="239"/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AE235">
        <v>15</v>
      </c>
      <c r="AF235">
        <v>21</v>
      </c>
    </row>
    <row r="236" spans="1:60" x14ac:dyDescent="0.2">
      <c r="A236" s="207"/>
      <c r="B236" s="208" t="s">
        <v>29</v>
      </c>
      <c r="C236" s="240"/>
      <c r="D236" s="209"/>
      <c r="E236" s="210"/>
      <c r="F236" s="210"/>
      <c r="G236" s="235">
        <f>G8+G145+G166+G225+G229</f>
        <v>0</v>
      </c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AE236">
        <f>SUMIF(L7:L234,AE235,G7:G234)</f>
        <v>0</v>
      </c>
      <c r="AF236">
        <f>SUMIF(L7:L234,AF235,G7:G234)</f>
        <v>0</v>
      </c>
      <c r="AG236" t="s">
        <v>104</v>
      </c>
    </row>
    <row r="237" spans="1:60" x14ac:dyDescent="0.2">
      <c r="A237" s="242" t="s">
        <v>351</v>
      </c>
      <c r="B237" s="242"/>
      <c r="C237" s="239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A238" s="5"/>
      <c r="B238" s="6" t="s">
        <v>352</v>
      </c>
      <c r="C238" s="239" t="s">
        <v>353</v>
      </c>
      <c r="D238" s="8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G238" t="s">
        <v>354</v>
      </c>
    </row>
    <row r="239" spans="1:60" x14ac:dyDescent="0.2">
      <c r="A239" s="5"/>
      <c r="B239" s="6" t="s">
        <v>355</v>
      </c>
      <c r="C239" s="239" t="s">
        <v>356</v>
      </c>
      <c r="D239" s="8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AG239" t="s">
        <v>357</v>
      </c>
    </row>
    <row r="240" spans="1:60" x14ac:dyDescent="0.2">
      <c r="A240" s="5"/>
      <c r="B240" s="6"/>
      <c r="C240" s="239" t="s">
        <v>358</v>
      </c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AG240" t="s">
        <v>359</v>
      </c>
    </row>
    <row r="241" spans="1:33" x14ac:dyDescent="0.2">
      <c r="A241" s="5"/>
      <c r="B241" s="6"/>
      <c r="C241" s="239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">
      <c r="C242" s="241"/>
      <c r="D242" s="188"/>
      <c r="AG242" t="s">
        <v>105</v>
      </c>
    </row>
    <row r="243" spans="1:33" x14ac:dyDescent="0.2">
      <c r="D243" s="188"/>
    </row>
    <row r="244" spans="1:33" x14ac:dyDescent="0.2">
      <c r="D244" s="188"/>
    </row>
    <row r="245" spans="1:33" x14ac:dyDescent="0.2">
      <c r="D245" s="188"/>
    </row>
    <row r="246" spans="1:33" x14ac:dyDescent="0.2">
      <c r="D246" s="188"/>
    </row>
    <row r="247" spans="1:33" x14ac:dyDescent="0.2">
      <c r="D247" s="188"/>
    </row>
    <row r="248" spans="1:33" x14ac:dyDescent="0.2">
      <c r="D248" s="188"/>
    </row>
    <row r="249" spans="1:33" x14ac:dyDescent="0.2">
      <c r="D249" s="188"/>
    </row>
    <row r="250" spans="1:33" x14ac:dyDescent="0.2">
      <c r="D250" s="188"/>
    </row>
    <row r="251" spans="1:33" x14ac:dyDescent="0.2">
      <c r="D251" s="188"/>
    </row>
    <row r="252" spans="1:33" x14ac:dyDescent="0.2">
      <c r="D252" s="188"/>
    </row>
    <row r="253" spans="1:33" x14ac:dyDescent="0.2">
      <c r="D253" s="188"/>
    </row>
    <row r="254" spans="1:33" x14ac:dyDescent="0.2">
      <c r="D254" s="188"/>
    </row>
    <row r="255" spans="1:33" x14ac:dyDescent="0.2">
      <c r="D255" s="188"/>
    </row>
    <row r="256" spans="1:33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DC0D" sheet="1"/>
  <mergeCells count="37">
    <mergeCell ref="C176:G176"/>
    <mergeCell ref="C181:G181"/>
    <mergeCell ref="C231:G231"/>
    <mergeCell ref="C155:G155"/>
    <mergeCell ref="C159:G159"/>
    <mergeCell ref="C168:G168"/>
    <mergeCell ref="C170:G170"/>
    <mergeCell ref="C172:G172"/>
    <mergeCell ref="C174:G174"/>
    <mergeCell ref="C96:G96"/>
    <mergeCell ref="C99:G99"/>
    <mergeCell ref="C102:G102"/>
    <mergeCell ref="C116:G116"/>
    <mergeCell ref="C135:G135"/>
    <mergeCell ref="C139:G139"/>
    <mergeCell ref="C76:G76"/>
    <mergeCell ref="C80:G80"/>
    <mergeCell ref="C82:G82"/>
    <mergeCell ref="C85:G85"/>
    <mergeCell ref="C90:G90"/>
    <mergeCell ref="C93:G93"/>
    <mergeCell ref="C33:G33"/>
    <mergeCell ref="C39:G39"/>
    <mergeCell ref="C47:G47"/>
    <mergeCell ref="C55:G55"/>
    <mergeCell ref="C63:G63"/>
    <mergeCell ref="C71:G71"/>
    <mergeCell ref="A1:G1"/>
    <mergeCell ref="C2:G2"/>
    <mergeCell ref="C3:G3"/>
    <mergeCell ref="C4:G4"/>
    <mergeCell ref="A237:B237"/>
    <mergeCell ref="C10:G10"/>
    <mergeCell ref="C13:G13"/>
    <mergeCell ref="C15:G15"/>
    <mergeCell ref="C21:G21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1 Naklady</vt:lpstr>
      <vt:lpstr>IO19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1 Naklady'!Názvy_tisku</vt:lpstr>
      <vt:lpstr>'IO19 1 Pol'!Názvy_tisku</vt:lpstr>
      <vt:lpstr>oadresa</vt:lpstr>
      <vt:lpstr>Stavba!Objednatel</vt:lpstr>
      <vt:lpstr>Stavba!Objekt</vt:lpstr>
      <vt:lpstr>'00 1 Naklady'!Oblast_tisku</vt:lpstr>
      <vt:lpstr>'IO19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Petr Hudec</cp:lastModifiedBy>
  <cp:lastPrinted>2014-02-28T09:52:57Z</cp:lastPrinted>
  <dcterms:created xsi:type="dcterms:W3CDTF">2009-04-08T07:15:50Z</dcterms:created>
  <dcterms:modified xsi:type="dcterms:W3CDTF">2017-09-06T09:06:18Z</dcterms:modified>
</cp:coreProperties>
</file>